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customXml/itemProps24.xml" ContentType="application/vnd.openxmlformats-officedocument.customXmlProperties+xml"/>
  <Override PartName="/customXml/itemProps25.xml" ContentType="application/vnd.openxmlformats-officedocument.customXmlProperties+xml"/>
  <Override PartName="/customXml/itemProps26.xml" ContentType="application/vnd.openxmlformats-officedocument.customXmlProperties+xml"/>
  <Override PartName="/customXml/itemProps27.xml" ContentType="application/vnd.openxmlformats-officedocument.customXmlProperties+xml"/>
  <Override PartName="/customXml/itemProps28.xml" ContentType="application/vnd.openxmlformats-officedocument.customXmlProperties+xml"/>
  <Override PartName="/customXml/itemProps29.xml" ContentType="application/vnd.openxmlformats-officedocument.customXmlProperties+xml"/>
  <Override PartName="/customXml/itemProps30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cdonnell\Documents\CD\Cycling\MBRA\"/>
    </mc:Choice>
  </mc:AlternateContent>
  <bookViews>
    <workbookView xWindow="0" yWindow="0" windowWidth="18090" windowHeight="6915" tabRatio="875" activeTab="1"/>
  </bookViews>
  <sheets>
    <sheet name="Men123" sheetId="1" r:id="rId1"/>
    <sheet name="Men34" sheetId="2" r:id="rId2"/>
    <sheet name="Men45" sheetId="3" r:id="rId3"/>
    <sheet name="W123" sheetId="7" r:id="rId4"/>
    <sheet name="MMasters35" sheetId="4" r:id="rId5"/>
    <sheet name="MMaster45" sheetId="5" r:id="rId6"/>
    <sheet name="MMaster55" sheetId="6" r:id="rId7"/>
    <sheet name="W45" sheetId="9" r:id="rId8"/>
    <sheet name="WMasters45" sheetId="10" r:id="rId9"/>
    <sheet name="WJuni913" sheetId="11" r:id="rId10"/>
    <sheet name="MJuni913" sheetId="13" r:id="rId11"/>
    <sheet name="WJuni1418" sheetId="12" r:id="rId12"/>
    <sheet name="MJuni1418" sheetId="14" r:id="rId13"/>
  </sheets>
  <calcPr calcId="162913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Men123" name="Men123" connection="Connection"/>
          <x15:modelTable id="Men34" name="Men34" connection="Connection1"/>
          <x15:modelTable id="Men45" name="Men45" connection="Connection2"/>
          <x15:modelTable id="W123" name="W123" connection="Connection3"/>
          <x15:modelTable id="MM35" name="MM35" connection="Connection4"/>
          <x15:modelTable id="MM45" name="MM45" connection="Connection5"/>
          <x15:modelTable id="MM55" name="MM55" connection="Connection6"/>
          <x15:modelTable id="W45" name="W45" connection="Connection7"/>
          <x15:modelTable id="WMas45" name="WMas45" connection="Connection8"/>
          <x15:modelTable id="WJun913" name="WJun913" connection="Connection9"/>
          <x15:modelTable id="MJU913" name="MJU913" connection="Connection10"/>
          <x15:modelTable id="WJun1418" name="WJun1418" connection="Connection11"/>
          <x15:modelTable id="Mj1418" name="Mj1418" connection="Connection12"/>
        </x15:modelTables>
      </x15:dataModel>
    </ext>
  </extLst>
</workbook>
</file>

<file path=xl/calcChain.xml><?xml version="1.0" encoding="utf-8"?>
<calcChain xmlns="http://schemas.openxmlformats.org/spreadsheetml/2006/main">
  <c r="M5" i="1" l="1"/>
  <c r="M57" i="5"/>
  <c r="M58" i="5"/>
  <c r="M56" i="5"/>
  <c r="M44" i="5"/>
  <c r="M41" i="5"/>
  <c r="M43" i="5"/>
  <c r="M42" i="5"/>
  <c r="M35" i="5"/>
  <c r="M30" i="5"/>
  <c r="M3" i="9"/>
  <c r="M14" i="9"/>
  <c r="M8" i="9"/>
  <c r="M21" i="9"/>
  <c r="M4" i="9"/>
  <c r="M12" i="9"/>
  <c r="M7" i="9"/>
  <c r="M31" i="9"/>
  <c r="M33" i="9"/>
  <c r="M37" i="9"/>
  <c r="M38" i="9"/>
  <c r="M39" i="9"/>
  <c r="M5" i="9"/>
  <c r="M6" i="9"/>
  <c r="M9" i="9"/>
  <c r="M10" i="9"/>
  <c r="M11" i="9"/>
  <c r="M15" i="9"/>
  <c r="M16" i="9"/>
  <c r="M40" i="9"/>
  <c r="M23" i="6" l="1"/>
  <c r="M24" i="6"/>
  <c r="M22" i="6"/>
  <c r="M20" i="6"/>
  <c r="M21" i="6"/>
  <c r="M63" i="4"/>
  <c r="N63" i="4" s="1"/>
  <c r="O63" i="4"/>
  <c r="M64" i="4"/>
  <c r="N64" i="4" s="1"/>
  <c r="O64" i="4"/>
  <c r="M65" i="4"/>
  <c r="N65" i="4" s="1"/>
  <c r="O65" i="4"/>
  <c r="M59" i="4"/>
  <c r="O59" i="4"/>
  <c r="M61" i="4"/>
  <c r="N61" i="4" s="1"/>
  <c r="O61" i="4"/>
  <c r="M62" i="4"/>
  <c r="N62" i="4" s="1"/>
  <c r="O62" i="4"/>
  <c r="M50" i="4"/>
  <c r="N50" i="4" s="1"/>
  <c r="O50" i="4"/>
  <c r="M46" i="4"/>
  <c r="N46" i="4" s="1"/>
  <c r="O46" i="4"/>
  <c r="M37" i="4"/>
  <c r="N37" i="4" s="1"/>
  <c r="O37" i="4"/>
  <c r="M16" i="4"/>
  <c r="N16" i="4" s="1"/>
  <c r="O16" i="4"/>
  <c r="M84" i="3"/>
  <c r="N84" i="3" s="1"/>
  <c r="O84" i="3"/>
  <c r="M82" i="3"/>
  <c r="N82" i="3" s="1"/>
  <c r="O82" i="3"/>
  <c r="M83" i="3"/>
  <c r="N83" i="3" s="1"/>
  <c r="O83" i="3"/>
  <c r="M79" i="3"/>
  <c r="N79" i="3" s="1"/>
  <c r="O79" i="3"/>
  <c r="M92" i="3"/>
  <c r="N92" i="3" s="1"/>
  <c r="O92" i="3"/>
  <c r="M16" i="3"/>
  <c r="N16" i="3" s="1"/>
  <c r="O16" i="3"/>
  <c r="M66" i="1"/>
  <c r="N66" i="1" s="1"/>
  <c r="O66" i="1"/>
  <c r="M78" i="1"/>
  <c r="N78" i="1" s="1"/>
  <c r="O78" i="1"/>
  <c r="M64" i="1"/>
  <c r="N64" i="1" s="1"/>
  <c r="O64" i="1"/>
  <c r="M63" i="1"/>
  <c r="N63" i="1" s="1"/>
  <c r="O63" i="1"/>
  <c r="M65" i="1"/>
  <c r="N65" i="1" s="1"/>
  <c r="O65" i="1"/>
  <c r="M53" i="1"/>
  <c r="N53" i="1" s="1"/>
  <c r="O53" i="1"/>
  <c r="N5" i="1"/>
  <c r="M3" i="1"/>
  <c r="N3" i="1" s="1"/>
  <c r="M8" i="1"/>
  <c r="N8" i="1" s="1"/>
  <c r="M9" i="1"/>
  <c r="N9" i="1" s="1"/>
  <c r="M15" i="1"/>
  <c r="N15" i="1" s="1"/>
  <c r="M19" i="1"/>
  <c r="N19" i="1" s="1"/>
  <c r="M40" i="1"/>
  <c r="N40" i="1" s="1"/>
  <c r="M52" i="1"/>
  <c r="N52" i="1" s="1"/>
  <c r="M36" i="1"/>
  <c r="N36" i="1" s="1"/>
  <c r="M7" i="1"/>
  <c r="N7" i="1" s="1"/>
  <c r="M11" i="1"/>
  <c r="N11" i="1" s="1"/>
  <c r="M6" i="1"/>
  <c r="N6" i="1" s="1"/>
  <c r="M10" i="1"/>
  <c r="N10" i="1" s="1"/>
  <c r="M13" i="1"/>
  <c r="N13" i="1" s="1"/>
  <c r="M16" i="1"/>
  <c r="N16" i="1" s="1"/>
  <c r="M12" i="1"/>
  <c r="N12" i="1" s="1"/>
  <c r="M17" i="1"/>
  <c r="N17" i="1" s="1"/>
  <c r="M18" i="1"/>
  <c r="N18" i="1" s="1"/>
  <c r="M20" i="1"/>
  <c r="N20" i="1" s="1"/>
  <c r="M14" i="1"/>
  <c r="N14" i="1" s="1"/>
  <c r="M22" i="1"/>
  <c r="N22" i="1" s="1"/>
  <c r="M21" i="1"/>
  <c r="N21" i="1" s="1"/>
  <c r="M24" i="1"/>
  <c r="N24" i="1" s="1"/>
  <c r="M25" i="1"/>
  <c r="N25" i="1" s="1"/>
  <c r="M26" i="1"/>
  <c r="N26" i="1" s="1"/>
  <c r="M27" i="1"/>
  <c r="N27" i="1" s="1"/>
  <c r="M28" i="1"/>
  <c r="N28" i="1" s="1"/>
  <c r="M29" i="1"/>
  <c r="N29" i="1" s="1"/>
  <c r="M30" i="1"/>
  <c r="N30" i="1" s="1"/>
  <c r="M31" i="1"/>
  <c r="N31" i="1" s="1"/>
  <c r="M32" i="1"/>
  <c r="N32" i="1" s="1"/>
  <c r="M33" i="1"/>
  <c r="N33" i="1" s="1"/>
  <c r="M34" i="1"/>
  <c r="N34" i="1" s="1"/>
  <c r="M23" i="1"/>
  <c r="N23" i="1" s="1"/>
  <c r="M35" i="1"/>
  <c r="N35" i="1" s="1"/>
  <c r="M37" i="1"/>
  <c r="N37" i="1" s="1"/>
  <c r="M38" i="1"/>
  <c r="N38" i="1" s="1"/>
  <c r="M39" i="1"/>
  <c r="N39" i="1" s="1"/>
  <c r="M41" i="1"/>
  <c r="N41" i="1" s="1"/>
  <c r="M42" i="1"/>
  <c r="N42" i="1" s="1"/>
  <c r="M43" i="1"/>
  <c r="N43" i="1" s="1"/>
  <c r="M44" i="1"/>
  <c r="N44" i="1" s="1"/>
  <c r="M46" i="1"/>
  <c r="N46" i="1" s="1"/>
  <c r="M47" i="1"/>
  <c r="N47" i="1" s="1"/>
  <c r="M48" i="1"/>
  <c r="N48" i="1" s="1"/>
  <c r="M49" i="1"/>
  <c r="N49" i="1" s="1"/>
  <c r="M50" i="1"/>
  <c r="N50" i="1" s="1"/>
  <c r="M51" i="1"/>
  <c r="N51" i="1" s="1"/>
  <c r="M54" i="1"/>
  <c r="N54" i="1" s="1"/>
  <c r="M55" i="1"/>
  <c r="N55" i="1" s="1"/>
  <c r="M56" i="1"/>
  <c r="N56" i="1" s="1"/>
  <c r="M57" i="1"/>
  <c r="N57" i="1" s="1"/>
  <c r="M58" i="1"/>
  <c r="N58" i="1" s="1"/>
  <c r="M59" i="1"/>
  <c r="N59" i="1" s="1"/>
  <c r="M60" i="1"/>
  <c r="N60" i="1" s="1"/>
  <c r="M61" i="1"/>
  <c r="N61" i="1" s="1"/>
  <c r="M62" i="1"/>
  <c r="N62" i="1" s="1"/>
  <c r="M45" i="1"/>
  <c r="N45" i="1" s="1"/>
  <c r="M67" i="1"/>
  <c r="N67" i="1" s="1"/>
  <c r="M68" i="1"/>
  <c r="N68" i="1" s="1"/>
  <c r="M69" i="1"/>
  <c r="N69" i="1" s="1"/>
  <c r="M70" i="1"/>
  <c r="N70" i="1" s="1"/>
  <c r="M71" i="1"/>
  <c r="N71" i="1" s="1"/>
  <c r="M72" i="1"/>
  <c r="N72" i="1" s="1"/>
  <c r="M73" i="1"/>
  <c r="N73" i="1" s="1"/>
  <c r="M74" i="1"/>
  <c r="N74" i="1" s="1"/>
  <c r="M75" i="1"/>
  <c r="N75" i="1" s="1"/>
  <c r="M76" i="1"/>
  <c r="N76" i="1" s="1"/>
  <c r="M77" i="1"/>
  <c r="N77" i="1" s="1"/>
  <c r="M79" i="1"/>
  <c r="N79" i="1" s="1"/>
  <c r="M80" i="1"/>
  <c r="N80" i="1" s="1"/>
  <c r="O5" i="1"/>
  <c r="O40" i="1"/>
  <c r="O52" i="1"/>
  <c r="O15" i="1"/>
  <c r="O19" i="1"/>
  <c r="O36" i="1"/>
  <c r="N59" i="4" l="1"/>
  <c r="M66" i="2"/>
  <c r="O66" i="2"/>
  <c r="M54" i="2"/>
  <c r="N54" i="2" s="1"/>
  <c r="O54" i="2"/>
  <c r="M53" i="2"/>
  <c r="N53" i="2" s="1"/>
  <c r="O53" i="2"/>
  <c r="N66" i="2" l="1"/>
  <c r="M5" i="10"/>
  <c r="M6" i="10"/>
  <c r="M7" i="10"/>
  <c r="M8" i="10"/>
  <c r="M9" i="10"/>
  <c r="M10" i="10"/>
  <c r="M11" i="10"/>
  <c r="M17" i="13"/>
  <c r="M20" i="13"/>
  <c r="M6" i="13"/>
  <c r="M33" i="4"/>
  <c r="O33" i="4"/>
  <c r="M26" i="4"/>
  <c r="O26" i="4"/>
  <c r="M21" i="2"/>
  <c r="N21" i="2" s="1"/>
  <c r="O21" i="2"/>
  <c r="O31" i="1"/>
  <c r="N33" i="4" l="1"/>
  <c r="N26" i="4"/>
  <c r="M5" i="7"/>
  <c r="M4" i="7"/>
  <c r="M3" i="7"/>
  <c r="N3" i="7" s="1"/>
  <c r="M7" i="7"/>
  <c r="M10" i="7"/>
  <c r="M12" i="7"/>
  <c r="M6" i="7"/>
  <c r="M9" i="7"/>
  <c r="M8" i="7"/>
  <c r="M13" i="7"/>
  <c r="M14" i="7"/>
  <c r="M15" i="7"/>
  <c r="M11" i="7"/>
  <c r="M16" i="7"/>
  <c r="M17" i="7"/>
  <c r="M19" i="7"/>
  <c r="M20" i="7"/>
  <c r="M21" i="7"/>
  <c r="M22" i="7"/>
  <c r="M23" i="7"/>
  <c r="M24" i="7"/>
  <c r="M25" i="7"/>
  <c r="M26" i="7"/>
  <c r="M27" i="7"/>
  <c r="M28" i="7"/>
  <c r="M18" i="7"/>
  <c r="M29" i="7"/>
  <c r="M30" i="7"/>
  <c r="M31" i="7"/>
  <c r="M32" i="7"/>
  <c r="M33" i="7"/>
  <c r="M34" i="7"/>
  <c r="M35" i="7"/>
  <c r="M36" i="7"/>
  <c r="M37" i="7"/>
  <c r="M38" i="7"/>
  <c r="M39" i="7"/>
  <c r="M18" i="4"/>
  <c r="M3" i="4"/>
  <c r="N3" i="4" s="1"/>
  <c r="M4" i="4"/>
  <c r="M5" i="4"/>
  <c r="M7" i="4"/>
  <c r="M9" i="4"/>
  <c r="M6" i="4"/>
  <c r="M12" i="4"/>
  <c r="M10" i="4"/>
  <c r="M14" i="4"/>
  <c r="M17" i="4"/>
  <c r="M19" i="4"/>
  <c r="M20" i="4"/>
  <c r="M8" i="4"/>
  <c r="M22" i="4"/>
  <c r="M23" i="4"/>
  <c r="M24" i="4"/>
  <c r="M25" i="4"/>
  <c r="M27" i="4"/>
  <c r="M11" i="4"/>
  <c r="M30" i="4"/>
  <c r="M31" i="4"/>
  <c r="M32" i="4"/>
  <c r="M34" i="4"/>
  <c r="M29" i="4"/>
  <c r="M35" i="4"/>
  <c r="M15" i="4"/>
  <c r="M38" i="4"/>
  <c r="M39" i="4"/>
  <c r="M40" i="4"/>
  <c r="M13" i="4"/>
  <c r="M41" i="4"/>
  <c r="M42" i="4"/>
  <c r="M43" i="4"/>
  <c r="M44" i="4"/>
  <c r="M28" i="4"/>
  <c r="M47" i="4"/>
  <c r="M48" i="4"/>
  <c r="M49" i="4"/>
  <c r="M51" i="4"/>
  <c r="M52" i="4"/>
  <c r="M53" i="4"/>
  <c r="M54" i="4"/>
  <c r="M55" i="4"/>
  <c r="M56" i="4"/>
  <c r="M57" i="4"/>
  <c r="M58" i="4"/>
  <c r="M60" i="4"/>
  <c r="M21" i="4"/>
  <c r="M66" i="4"/>
  <c r="M67" i="4"/>
  <c r="M68" i="4"/>
  <c r="M69" i="4"/>
  <c r="M70" i="4"/>
  <c r="M45" i="4"/>
  <c r="M71" i="4"/>
  <c r="M72" i="4"/>
  <c r="M36" i="4"/>
  <c r="M73" i="4"/>
  <c r="M74" i="4"/>
  <c r="M3" i="3"/>
  <c r="M8" i="3"/>
  <c r="M9" i="3"/>
  <c r="M11" i="3"/>
  <c r="M6" i="3"/>
  <c r="M17" i="3"/>
  <c r="M18" i="3"/>
  <c r="M7" i="3"/>
  <c r="M19" i="3"/>
  <c r="M12" i="3"/>
  <c r="M22" i="3"/>
  <c r="M23" i="3"/>
  <c r="M24" i="3"/>
  <c r="M25" i="3"/>
  <c r="M13" i="3"/>
  <c r="M4" i="3"/>
  <c r="M26" i="3"/>
  <c r="M27" i="3"/>
  <c r="M14" i="3"/>
  <c r="M28" i="3"/>
  <c r="M29" i="3"/>
  <c r="M35" i="3"/>
  <c r="M36" i="3"/>
  <c r="M37" i="3"/>
  <c r="M38" i="3"/>
  <c r="M20" i="3"/>
  <c r="M42" i="3"/>
  <c r="M43" i="3"/>
  <c r="M44" i="3"/>
  <c r="M45" i="3"/>
  <c r="M47" i="3"/>
  <c r="M48" i="3"/>
  <c r="M49" i="3"/>
  <c r="M50" i="3"/>
  <c r="M51" i="3"/>
  <c r="M10" i="3"/>
  <c r="M33" i="3"/>
  <c r="M52" i="3"/>
  <c r="M30" i="3"/>
  <c r="M53" i="3"/>
  <c r="M39" i="3"/>
  <c r="M54" i="3"/>
  <c r="M55" i="3"/>
  <c r="M56" i="3"/>
  <c r="M31" i="3"/>
  <c r="M59" i="3"/>
  <c r="M60" i="3"/>
  <c r="M61" i="3"/>
  <c r="M62" i="3"/>
  <c r="M63" i="3"/>
  <c r="M64" i="3"/>
  <c r="M65" i="3"/>
  <c r="M66" i="3"/>
  <c r="M67" i="3"/>
  <c r="M68" i="3"/>
  <c r="M69" i="3"/>
  <c r="M41" i="3"/>
  <c r="M15" i="3"/>
  <c r="M70" i="3"/>
  <c r="M71" i="3"/>
  <c r="M72" i="3"/>
  <c r="M73" i="3"/>
  <c r="M57" i="3"/>
  <c r="M34" i="3"/>
  <c r="M74" i="3"/>
  <c r="M75" i="3"/>
  <c r="M76" i="3"/>
  <c r="M77" i="3"/>
  <c r="M78" i="3"/>
  <c r="M85" i="3"/>
  <c r="M86" i="3"/>
  <c r="M87" i="3"/>
  <c r="M88" i="3"/>
  <c r="M80" i="3"/>
  <c r="M21" i="3"/>
  <c r="N21" i="3" s="1"/>
  <c r="M40" i="3"/>
  <c r="M93" i="3"/>
  <c r="M81" i="3"/>
  <c r="M89" i="3"/>
  <c r="M90" i="3"/>
  <c r="M91" i="3"/>
  <c r="M58" i="3"/>
  <c r="M5" i="3"/>
  <c r="M32" i="3"/>
  <c r="M46" i="3"/>
  <c r="M94" i="3"/>
  <c r="M95" i="3"/>
  <c r="O21" i="3"/>
  <c r="O40" i="3"/>
  <c r="O93" i="3"/>
  <c r="O5" i="3"/>
  <c r="O32" i="3"/>
  <c r="O46" i="3"/>
  <c r="O3" i="2"/>
  <c r="O4" i="2"/>
  <c r="O11" i="2"/>
  <c r="O7" i="2"/>
  <c r="O5" i="2"/>
  <c r="O10" i="2"/>
  <c r="O9" i="2"/>
  <c r="O8" i="2"/>
  <c r="O6" i="2"/>
  <c r="O12" i="2"/>
  <c r="O15" i="2"/>
  <c r="O16" i="2"/>
  <c r="O18" i="2"/>
  <c r="O19" i="2"/>
  <c r="O20" i="2"/>
  <c r="O22" i="2"/>
  <c r="O23" i="2"/>
  <c r="O25" i="2"/>
  <c r="O26" i="2"/>
  <c r="O27" i="2"/>
  <c r="O28" i="2"/>
  <c r="O29" i="2"/>
  <c r="O30" i="2"/>
  <c r="O32" i="2"/>
  <c r="O33" i="2"/>
  <c r="O34" i="2"/>
  <c r="O35" i="2"/>
  <c r="O36" i="2"/>
  <c r="O37" i="2"/>
  <c r="O38" i="2"/>
  <c r="O24" i="2"/>
  <c r="O41" i="2"/>
  <c r="O42" i="2"/>
  <c r="O43" i="2"/>
  <c r="O44" i="2"/>
  <c r="O45" i="2"/>
  <c r="O46" i="2"/>
  <c r="O47" i="2"/>
  <c r="O48" i="2"/>
  <c r="O49" i="2"/>
  <c r="O50" i="2"/>
  <c r="O51" i="2"/>
  <c r="O13" i="2"/>
  <c r="O14" i="2"/>
  <c r="O55" i="2"/>
  <c r="O56" i="2"/>
  <c r="O31" i="2"/>
  <c r="O57" i="2"/>
  <c r="O58" i="2"/>
  <c r="O59" i="2"/>
  <c r="O60" i="2"/>
  <c r="O61" i="2"/>
  <c r="O62" i="2"/>
  <c r="O63" i="2"/>
  <c r="O64" i="2"/>
  <c r="O65" i="2"/>
  <c r="O17" i="2"/>
  <c r="O40" i="2"/>
  <c r="O67" i="2"/>
  <c r="O68" i="2"/>
  <c r="O69" i="2"/>
  <c r="O70" i="2"/>
  <c r="O39" i="2"/>
  <c r="O71" i="2"/>
  <c r="O72" i="2"/>
  <c r="O73" i="2"/>
  <c r="O74" i="2"/>
  <c r="O75" i="2"/>
  <c r="O76" i="2"/>
  <c r="O77" i="2"/>
  <c r="O78" i="2"/>
  <c r="O79" i="2"/>
  <c r="O52" i="2"/>
  <c r="O80" i="2"/>
  <c r="O81" i="2"/>
  <c r="M4" i="2"/>
  <c r="N4" i="2" s="1"/>
  <c r="M11" i="2"/>
  <c r="N11" i="2" s="1"/>
  <c r="M7" i="2"/>
  <c r="N7" i="2" s="1"/>
  <c r="M5" i="2"/>
  <c r="N5" i="2" s="1"/>
  <c r="M10" i="2"/>
  <c r="N10" i="2" s="1"/>
  <c r="M9" i="2"/>
  <c r="N9" i="2" s="1"/>
  <c r="M8" i="2"/>
  <c r="N8" i="2" s="1"/>
  <c r="M6" i="2"/>
  <c r="N6" i="2" s="1"/>
  <c r="M12" i="2"/>
  <c r="N12" i="2" s="1"/>
  <c r="M15" i="2"/>
  <c r="N15" i="2" s="1"/>
  <c r="M16" i="2"/>
  <c r="M18" i="2"/>
  <c r="N18" i="2" s="1"/>
  <c r="M19" i="2"/>
  <c r="N19" i="2" s="1"/>
  <c r="M20" i="2"/>
  <c r="N20" i="2" s="1"/>
  <c r="M22" i="2"/>
  <c r="N22" i="2" s="1"/>
  <c r="M23" i="2"/>
  <c r="N23" i="2" s="1"/>
  <c r="M25" i="2"/>
  <c r="N25" i="2" s="1"/>
  <c r="M26" i="2"/>
  <c r="N26" i="2" s="1"/>
  <c r="M27" i="2"/>
  <c r="N27" i="2" s="1"/>
  <c r="M28" i="2"/>
  <c r="N28" i="2" s="1"/>
  <c r="M29" i="2"/>
  <c r="N29" i="2" s="1"/>
  <c r="M30" i="2"/>
  <c r="N30" i="2" s="1"/>
  <c r="M32" i="2"/>
  <c r="N32" i="2" s="1"/>
  <c r="M33" i="2"/>
  <c r="N33" i="2" s="1"/>
  <c r="M34" i="2"/>
  <c r="N34" i="2" s="1"/>
  <c r="M35" i="2"/>
  <c r="N35" i="2" s="1"/>
  <c r="M36" i="2"/>
  <c r="N36" i="2" s="1"/>
  <c r="M37" i="2"/>
  <c r="N37" i="2" s="1"/>
  <c r="M38" i="2"/>
  <c r="N38" i="2" s="1"/>
  <c r="M24" i="2"/>
  <c r="N24" i="2" s="1"/>
  <c r="M41" i="2"/>
  <c r="N41" i="2" s="1"/>
  <c r="M42" i="2"/>
  <c r="N42" i="2" s="1"/>
  <c r="M43" i="2"/>
  <c r="N43" i="2" s="1"/>
  <c r="M44" i="2"/>
  <c r="N44" i="2" s="1"/>
  <c r="M45" i="2"/>
  <c r="N45" i="2" s="1"/>
  <c r="M46" i="2"/>
  <c r="N46" i="2" s="1"/>
  <c r="M47" i="2"/>
  <c r="N47" i="2" s="1"/>
  <c r="M48" i="2"/>
  <c r="N48" i="2" s="1"/>
  <c r="M49" i="2"/>
  <c r="N49" i="2" s="1"/>
  <c r="M50" i="2"/>
  <c r="N50" i="2" s="1"/>
  <c r="M51" i="2"/>
  <c r="N51" i="2" s="1"/>
  <c r="M13" i="2"/>
  <c r="N13" i="2" s="1"/>
  <c r="M14" i="2"/>
  <c r="M55" i="2"/>
  <c r="N55" i="2" s="1"/>
  <c r="M56" i="2"/>
  <c r="N56" i="2" s="1"/>
  <c r="M31" i="2"/>
  <c r="N31" i="2" s="1"/>
  <c r="M57" i="2"/>
  <c r="N57" i="2" s="1"/>
  <c r="M58" i="2"/>
  <c r="N58" i="2" s="1"/>
  <c r="M59" i="2"/>
  <c r="N59" i="2" s="1"/>
  <c r="M60" i="2"/>
  <c r="N60" i="2" s="1"/>
  <c r="M61" i="2"/>
  <c r="N61" i="2" s="1"/>
  <c r="M62" i="2"/>
  <c r="N62" i="2" s="1"/>
  <c r="M63" i="2"/>
  <c r="N63" i="2" s="1"/>
  <c r="M64" i="2"/>
  <c r="N64" i="2" s="1"/>
  <c r="M65" i="2"/>
  <c r="N65" i="2" s="1"/>
  <c r="M17" i="2"/>
  <c r="N17" i="2" s="1"/>
  <c r="M40" i="2"/>
  <c r="N40" i="2" s="1"/>
  <c r="M67" i="2"/>
  <c r="N67" i="2" s="1"/>
  <c r="M68" i="2"/>
  <c r="N68" i="2" s="1"/>
  <c r="M69" i="2"/>
  <c r="N69" i="2" s="1"/>
  <c r="M70" i="2"/>
  <c r="N70" i="2" s="1"/>
  <c r="M39" i="2"/>
  <c r="N39" i="2" s="1"/>
  <c r="M71" i="2"/>
  <c r="N71" i="2" s="1"/>
  <c r="M72" i="2"/>
  <c r="N72" i="2" s="1"/>
  <c r="M73" i="2"/>
  <c r="N73" i="2" s="1"/>
  <c r="M74" i="2"/>
  <c r="N74" i="2" s="1"/>
  <c r="M75" i="2"/>
  <c r="N75" i="2" s="1"/>
  <c r="M76" i="2"/>
  <c r="N76" i="2" s="1"/>
  <c r="M77" i="2"/>
  <c r="N77" i="2" s="1"/>
  <c r="M78" i="2"/>
  <c r="N78" i="2" s="1"/>
  <c r="M79" i="2"/>
  <c r="N79" i="2" s="1"/>
  <c r="M52" i="2"/>
  <c r="N52" i="2" s="1"/>
  <c r="M80" i="2"/>
  <c r="N80" i="2" s="1"/>
  <c r="M81" i="2"/>
  <c r="N81" i="2" s="1"/>
  <c r="M3" i="2"/>
  <c r="N3" i="2" s="1"/>
  <c r="M4" i="1"/>
  <c r="N4" i="1" s="1"/>
  <c r="O27" i="1"/>
  <c r="O37" i="1"/>
  <c r="O46" i="1"/>
  <c r="O79" i="1"/>
  <c r="N16" i="2" l="1"/>
  <c r="N93" i="3"/>
  <c r="N32" i="3"/>
  <c r="N14" i="2"/>
  <c r="N46" i="3"/>
  <c r="N40" i="3"/>
  <c r="N5" i="3"/>
  <c r="N7" i="14"/>
  <c r="N18" i="14"/>
  <c r="N9" i="14"/>
  <c r="N24" i="14"/>
  <c r="N6" i="14"/>
  <c r="N16" i="14"/>
  <c r="N25" i="14"/>
  <c r="N26" i="14"/>
  <c r="N27" i="14"/>
  <c r="M14" i="13"/>
  <c r="M19" i="13"/>
  <c r="M10" i="13"/>
  <c r="M24" i="13"/>
  <c r="M25" i="13"/>
  <c r="M12" i="13"/>
  <c r="M23" i="13"/>
  <c r="M26" i="13"/>
  <c r="M17" i="9"/>
  <c r="M20" i="9"/>
  <c r="O34" i="7"/>
  <c r="N34" i="7" s="1"/>
  <c r="O35" i="7"/>
  <c r="N35" i="7" s="1"/>
  <c r="O36" i="7"/>
  <c r="N36" i="7" s="1"/>
  <c r="O37" i="7"/>
  <c r="N37" i="7" s="1"/>
  <c r="O38" i="7"/>
  <c r="N38" i="7" s="1"/>
  <c r="O15" i="7"/>
  <c r="N15" i="7" s="1"/>
  <c r="O17" i="7"/>
  <c r="N17" i="7" s="1"/>
  <c r="O20" i="7"/>
  <c r="N20" i="7" s="1"/>
  <c r="O21" i="7"/>
  <c r="N21" i="7" s="1"/>
  <c r="O23" i="7"/>
  <c r="N23" i="7" s="1"/>
  <c r="O26" i="7"/>
  <c r="N26" i="7" s="1"/>
  <c r="O28" i="7"/>
  <c r="N28" i="7" s="1"/>
  <c r="O29" i="7"/>
  <c r="N29" i="7" s="1"/>
  <c r="O27" i="7"/>
  <c r="N27" i="7" s="1"/>
  <c r="O30" i="7"/>
  <c r="N30" i="7" s="1"/>
  <c r="O31" i="7"/>
  <c r="N31" i="7" s="1"/>
  <c r="O32" i="7"/>
  <c r="N32" i="7" s="1"/>
  <c r="O33" i="7"/>
  <c r="N33" i="7" s="1"/>
  <c r="O39" i="7"/>
  <c r="N39" i="7" s="1"/>
  <c r="M11" i="6"/>
  <c r="M10" i="6"/>
  <c r="M13" i="6"/>
  <c r="M16" i="6"/>
  <c r="M18" i="6"/>
  <c r="M32" i="5"/>
  <c r="M53" i="5"/>
  <c r="M54" i="5"/>
  <c r="M55" i="5"/>
  <c r="M63" i="5"/>
  <c r="M64" i="5"/>
  <c r="M65" i="5"/>
  <c r="M66" i="5"/>
  <c r="O60" i="4"/>
  <c r="N60" i="4" s="1"/>
  <c r="O72" i="4"/>
  <c r="N72" i="4" s="1"/>
  <c r="O36" i="4"/>
  <c r="N36" i="4" s="1"/>
  <c r="O73" i="4"/>
  <c r="N73" i="4" s="1"/>
  <c r="O17" i="4"/>
  <c r="N17" i="4" s="1"/>
  <c r="O23" i="4"/>
  <c r="N23" i="4" s="1"/>
  <c r="O38" i="4"/>
  <c r="N38" i="4" s="1"/>
  <c r="O44" i="4"/>
  <c r="N44" i="4" s="1"/>
  <c r="O67" i="3"/>
  <c r="N67" i="3" s="1"/>
  <c r="O68" i="3"/>
  <c r="N68" i="3" s="1"/>
  <c r="O69" i="3"/>
  <c r="N69" i="3" s="1"/>
  <c r="O85" i="3"/>
  <c r="N85" i="3" s="1"/>
  <c r="O86" i="3"/>
  <c r="N86" i="3" s="1"/>
  <c r="O87" i="3"/>
  <c r="N87" i="3" s="1"/>
  <c r="O94" i="3"/>
  <c r="N94" i="3" s="1"/>
  <c r="O17" i="3"/>
  <c r="N17" i="3" s="1"/>
  <c r="O24" i="3"/>
  <c r="N24" i="3" s="1"/>
  <c r="O42" i="3"/>
  <c r="N42" i="3" s="1"/>
  <c r="O10" i="3"/>
  <c r="N10" i="3" s="1"/>
  <c r="O53" i="3"/>
  <c r="N53" i="3" s="1"/>
  <c r="O31" i="3"/>
  <c r="N31" i="3" s="1"/>
  <c r="O59" i="3"/>
  <c r="N59" i="3" s="1"/>
  <c r="O66" i="3"/>
  <c r="N66" i="3" s="1"/>
  <c r="O95" i="3"/>
  <c r="N95" i="3" s="1"/>
  <c r="O67" i="1" l="1"/>
  <c r="O68" i="1"/>
  <c r="O69" i="1"/>
  <c r="O21" i="1"/>
  <c r="O80" i="1"/>
  <c r="O47" i="1"/>
  <c r="O48" i="1"/>
  <c r="O55" i="1"/>
  <c r="O54" i="1"/>
  <c r="O56" i="1"/>
  <c r="O16" i="1"/>
  <c r="O20" i="1"/>
  <c r="O24" i="1"/>
  <c r="O28" i="1"/>
  <c r="O33" i="1"/>
  <c r="O7" i="1" l="1"/>
  <c r="O24" i="7"/>
  <c r="N24" i="7" s="1"/>
  <c r="O16" i="7"/>
  <c r="N16" i="7" s="1"/>
  <c r="M37" i="5"/>
  <c r="M31" i="5"/>
  <c r="M33" i="5"/>
  <c r="M36" i="5"/>
  <c r="O30" i="3"/>
  <c r="N30" i="3" s="1"/>
  <c r="O54" i="3"/>
  <c r="N54" i="3" s="1"/>
  <c r="O25" i="3"/>
  <c r="N25" i="3" s="1"/>
  <c r="O45" i="3"/>
  <c r="N45" i="3" s="1"/>
  <c r="O50" i="3"/>
  <c r="N50" i="3" s="1"/>
  <c r="M4" i="12" l="1"/>
  <c r="M5" i="12"/>
  <c r="M7" i="12"/>
  <c r="M8" i="12"/>
  <c r="M9" i="12"/>
  <c r="M10" i="12"/>
  <c r="M11" i="12"/>
  <c r="M12" i="12"/>
  <c r="M13" i="12"/>
  <c r="M15" i="13"/>
  <c r="M6" i="11"/>
  <c r="M8" i="11"/>
  <c r="M11" i="11"/>
  <c r="M12" i="11"/>
  <c r="M26" i="9"/>
  <c r="M28" i="9"/>
  <c r="M36" i="9"/>
  <c r="N23" i="14"/>
  <c r="N20" i="14"/>
  <c r="O18" i="7" l="1"/>
  <c r="N18" i="7" s="1"/>
  <c r="M15" i="6"/>
  <c r="M5" i="6"/>
  <c r="M12" i="6"/>
  <c r="M9" i="6"/>
  <c r="M25" i="6"/>
  <c r="M51" i="5"/>
  <c r="M52" i="5"/>
  <c r="M60" i="5"/>
  <c r="M61" i="5"/>
  <c r="M62" i="5"/>
  <c r="M28" i="5"/>
  <c r="O22" i="4"/>
  <c r="N22" i="4" s="1"/>
  <c r="O31" i="4"/>
  <c r="N31" i="4" s="1"/>
  <c r="O41" i="4"/>
  <c r="N41" i="4" s="1"/>
  <c r="O47" i="4"/>
  <c r="N47" i="4" s="1"/>
  <c r="O53" i="4"/>
  <c r="N53" i="4" s="1"/>
  <c r="O57" i="4"/>
  <c r="N57" i="4" s="1"/>
  <c r="O19" i="3"/>
  <c r="N19" i="3" s="1"/>
  <c r="O26" i="3"/>
  <c r="N26" i="3" s="1"/>
  <c r="O28" i="3"/>
  <c r="N28" i="3" s="1"/>
  <c r="O35" i="3"/>
  <c r="N35" i="3" s="1"/>
  <c r="O13" i="3"/>
  <c r="N13" i="3" s="1"/>
  <c r="O48" i="3"/>
  <c r="N48" i="3" s="1"/>
  <c r="O52" i="3"/>
  <c r="N52" i="3" s="1"/>
  <c r="O47" i="3"/>
  <c r="N47" i="3" s="1"/>
  <c r="O61" i="3"/>
  <c r="N61" i="3" s="1"/>
  <c r="O74" i="3"/>
  <c r="N74" i="3" s="1"/>
  <c r="O8" i="1"/>
  <c r="O42" i="1"/>
  <c r="O49" i="1"/>
  <c r="O57" i="1"/>
  <c r="O58" i="1"/>
  <c r="O35" i="1"/>
  <c r="O38" i="1"/>
  <c r="M21" i="13" l="1"/>
  <c r="M3" i="13"/>
  <c r="M9" i="13"/>
  <c r="M11" i="13"/>
  <c r="M5" i="13"/>
  <c r="M16" i="13"/>
  <c r="M7" i="13"/>
  <c r="M4" i="13"/>
  <c r="M18" i="13"/>
  <c r="M22" i="13"/>
  <c r="N8" i="14"/>
  <c r="N5" i="14"/>
  <c r="N10" i="14"/>
  <c r="N13" i="14"/>
  <c r="N3" i="14"/>
  <c r="N22" i="14"/>
  <c r="N12" i="14"/>
  <c r="N15" i="14"/>
  <c r="M19" i="9"/>
  <c r="M24" i="9"/>
  <c r="M30" i="9"/>
  <c r="M13" i="9"/>
  <c r="M32" i="9"/>
  <c r="M34" i="9"/>
  <c r="M35" i="9"/>
  <c r="M25" i="9"/>
  <c r="M19" i="6"/>
  <c r="M14" i="6"/>
  <c r="M17" i="6"/>
  <c r="M6" i="6"/>
  <c r="M26" i="6"/>
  <c r="M26" i="5"/>
  <c r="M46" i="5"/>
  <c r="M59" i="5"/>
  <c r="M29" i="5"/>
  <c r="M9" i="5"/>
  <c r="M18" i="5"/>
  <c r="M19" i="5"/>
  <c r="M25" i="5"/>
  <c r="M45" i="5"/>
  <c r="M50" i="5"/>
  <c r="O66" i="4" l="1"/>
  <c r="N66" i="4" s="1"/>
  <c r="O71" i="4"/>
  <c r="N71" i="4" s="1"/>
  <c r="O70" i="4"/>
  <c r="N70" i="4" s="1"/>
  <c r="O21" i="4"/>
  <c r="N21" i="4" s="1"/>
  <c r="O6" i="4"/>
  <c r="N6" i="4" s="1"/>
  <c r="O20" i="4"/>
  <c r="N20" i="4" s="1"/>
  <c r="O7" i="4"/>
  <c r="N7" i="4" s="1"/>
  <c r="O42" i="4"/>
  <c r="N42" i="4" s="1"/>
  <c r="O48" i="4"/>
  <c r="N48" i="4" s="1"/>
  <c r="O19" i="4"/>
  <c r="N19" i="4" s="1"/>
  <c r="O55" i="4"/>
  <c r="N55" i="4" s="1"/>
  <c r="O29" i="4"/>
  <c r="N29" i="4" s="1"/>
  <c r="O74" i="4"/>
  <c r="N74" i="4" s="1"/>
  <c r="O57" i="3"/>
  <c r="N57" i="3" s="1"/>
  <c r="O39" i="3"/>
  <c r="N39" i="3" s="1"/>
  <c r="O58" i="3"/>
  <c r="N58" i="3" s="1"/>
  <c r="O81" i="3"/>
  <c r="N81" i="3" s="1"/>
  <c r="O91" i="3"/>
  <c r="N91" i="3" s="1"/>
  <c r="O73" i="3"/>
  <c r="N73" i="3" s="1"/>
  <c r="O18" i="3"/>
  <c r="N18" i="3" s="1"/>
  <c r="O4" i="3"/>
  <c r="N4" i="3" s="1"/>
  <c r="O38" i="3"/>
  <c r="N38" i="3" s="1"/>
  <c r="O3" i="3"/>
  <c r="N3" i="3" s="1"/>
  <c r="O49" i="3"/>
  <c r="N49" i="3" s="1"/>
  <c r="O55" i="3"/>
  <c r="N55" i="3" s="1"/>
  <c r="O62" i="3"/>
  <c r="N62" i="3" s="1"/>
  <c r="O75" i="3"/>
  <c r="N75" i="3" s="1"/>
  <c r="O15" i="3"/>
  <c r="N15" i="3" s="1"/>
  <c r="O23" i="3"/>
  <c r="N23" i="3" s="1"/>
  <c r="O72" i="3"/>
  <c r="N72" i="3" s="1"/>
  <c r="O26" i="1"/>
  <c r="O17" i="1"/>
  <c r="O39" i="1"/>
  <c r="O44" i="1"/>
  <c r="O43" i="1"/>
  <c r="O41" i="1"/>
  <c r="O70" i="1"/>
  <c r="O56" i="3" l="1"/>
  <c r="N56" i="3" s="1"/>
  <c r="O76" i="3"/>
  <c r="N76" i="3" s="1"/>
  <c r="O70" i="3"/>
  <c r="N70" i="3" s="1"/>
  <c r="O41" i="3"/>
  <c r="N41" i="3" s="1"/>
  <c r="O63" i="3"/>
  <c r="N63" i="3" s="1"/>
  <c r="O20" i="3"/>
  <c r="N20" i="3" s="1"/>
  <c r="O34" i="3"/>
  <c r="N34" i="3" s="1"/>
  <c r="O27" i="3"/>
  <c r="N27" i="3" s="1"/>
  <c r="O29" i="3"/>
  <c r="N29" i="3" s="1"/>
  <c r="O36" i="3"/>
  <c r="N36" i="3" s="1"/>
  <c r="O11" i="3"/>
  <c r="N11" i="3" s="1"/>
  <c r="O33" i="3"/>
  <c r="N33" i="3" s="1"/>
  <c r="O64" i="3"/>
  <c r="N64" i="3" s="1"/>
  <c r="M18" i="9"/>
  <c r="M23" i="9"/>
  <c r="M29" i="9"/>
  <c r="O9" i="7"/>
  <c r="N9" i="7" s="1"/>
  <c r="O5" i="7"/>
  <c r="N5" i="7" s="1"/>
  <c r="O22" i="7"/>
  <c r="N22" i="7" s="1"/>
  <c r="O13" i="7"/>
  <c r="N13" i="7" s="1"/>
  <c r="O12" i="7"/>
  <c r="N12" i="7" s="1"/>
  <c r="M48" i="5"/>
  <c r="M38" i="5"/>
  <c r="M40" i="5"/>
  <c r="M47" i="5"/>
  <c r="M20" i="5"/>
  <c r="M8" i="5"/>
  <c r="M11" i="5"/>
  <c r="M24" i="5"/>
  <c r="M34" i="5"/>
  <c r="M27" i="5"/>
  <c r="O51" i="4"/>
  <c r="N51" i="4" s="1"/>
  <c r="O68" i="4"/>
  <c r="N68" i="4" s="1"/>
  <c r="O67" i="4"/>
  <c r="N67" i="4" s="1"/>
  <c r="O25" i="4"/>
  <c r="N25" i="4" s="1"/>
  <c r="O11" i="4"/>
  <c r="N11" i="4" s="1"/>
  <c r="O30" i="4"/>
  <c r="N30" i="4" s="1"/>
  <c r="O27" i="4"/>
  <c r="N27" i="4" s="1"/>
  <c r="O13" i="4"/>
  <c r="N13" i="4" s="1"/>
  <c r="O28" i="4"/>
  <c r="N28" i="4" s="1"/>
  <c r="O49" i="4"/>
  <c r="N49" i="4" s="1"/>
  <c r="O52" i="4"/>
  <c r="N52" i="4" s="1"/>
  <c r="O56" i="4"/>
  <c r="N56" i="4" s="1"/>
  <c r="O58" i="4"/>
  <c r="N58" i="4" s="1"/>
  <c r="O75" i="1"/>
  <c r="O76" i="1"/>
  <c r="O62" i="1"/>
  <c r="O45" i="1"/>
  <c r="O32" i="1"/>
  <c r="O6" i="1"/>
  <c r="O77" i="1"/>
  <c r="O25" i="1"/>
  <c r="O12" i="1"/>
  <c r="O3" i="1"/>
  <c r="O30" i="1"/>
  <c r="O23" i="1"/>
  <c r="O22" i="1"/>
  <c r="O11" i="1"/>
  <c r="N21" i="14" l="1"/>
  <c r="N19" i="14"/>
  <c r="N17" i="14"/>
  <c r="N14" i="14"/>
  <c r="N4" i="14"/>
  <c r="N11" i="14"/>
  <c r="M6" i="12"/>
  <c r="M3" i="12"/>
  <c r="M13" i="13"/>
  <c r="M8" i="13"/>
  <c r="M7" i="11"/>
  <c r="M5" i="11"/>
  <c r="M10" i="11"/>
  <c r="M9" i="11"/>
  <c r="M3" i="11"/>
  <c r="M4" i="11"/>
  <c r="M4" i="10"/>
  <c r="M3" i="10"/>
  <c r="M27" i="9"/>
  <c r="M22" i="9"/>
  <c r="O11" i="7"/>
  <c r="N11" i="7" s="1"/>
  <c r="O10" i="7"/>
  <c r="N10" i="7" s="1"/>
  <c r="O19" i="7"/>
  <c r="N19" i="7" s="1"/>
  <c r="O25" i="7"/>
  <c r="N25" i="7" s="1"/>
  <c r="O4" i="7"/>
  <c r="N4" i="7" s="1"/>
  <c r="O3" i="7"/>
  <c r="O8" i="7"/>
  <c r="N8" i="7" s="1"/>
  <c r="O6" i="7"/>
  <c r="N6" i="7" s="1"/>
  <c r="O7" i="7"/>
  <c r="N7" i="7" s="1"/>
  <c r="O14" i="7"/>
  <c r="N14" i="7" s="1"/>
  <c r="M7" i="6"/>
  <c r="M4" i="6"/>
  <c r="M8" i="6"/>
  <c r="M3" i="6"/>
  <c r="M6" i="5"/>
  <c r="M13" i="5"/>
  <c r="M10" i="5"/>
  <c r="M17" i="5"/>
  <c r="M22" i="5"/>
  <c r="M49" i="5"/>
  <c r="M21" i="5"/>
  <c r="M23" i="5"/>
  <c r="M39" i="5"/>
  <c r="M3" i="5"/>
  <c r="M15" i="5"/>
  <c r="M14" i="5"/>
  <c r="M7" i="5"/>
  <c r="M5" i="5"/>
  <c r="M16" i="5"/>
  <c r="M12" i="5"/>
  <c r="M4" i="5"/>
  <c r="O24" i="4"/>
  <c r="N24" i="4" s="1"/>
  <c r="O10" i="4"/>
  <c r="N10" i="4" s="1"/>
  <c r="O18" i="4"/>
  <c r="N18" i="4" s="1"/>
  <c r="O69" i="4"/>
  <c r="N69" i="4" s="1"/>
  <c r="O45" i="4"/>
  <c r="N45" i="4" s="1"/>
  <c r="O39" i="4"/>
  <c r="N39" i="4" s="1"/>
  <c r="O15" i="4"/>
  <c r="N15" i="4" s="1"/>
  <c r="O3" i="4"/>
  <c r="O54" i="4"/>
  <c r="N54" i="4" s="1"/>
  <c r="O12" i="4"/>
  <c r="N12" i="4" s="1"/>
  <c r="O35" i="4"/>
  <c r="N35" i="4" s="1"/>
  <c r="O34" i="4"/>
  <c r="N34" i="4" s="1"/>
  <c r="O43" i="4"/>
  <c r="N43" i="4" s="1"/>
  <c r="O14" i="4"/>
  <c r="N14" i="4" s="1"/>
  <c r="O8" i="4"/>
  <c r="N8" i="4" s="1"/>
  <c r="O40" i="4"/>
  <c r="N40" i="4" s="1"/>
  <c r="O32" i="4"/>
  <c r="N32" i="4" s="1"/>
  <c r="O9" i="4"/>
  <c r="N9" i="4" s="1"/>
  <c r="O5" i="4"/>
  <c r="N5" i="4" s="1"/>
  <c r="O4" i="4"/>
  <c r="N4" i="4" s="1"/>
  <c r="O43" i="3"/>
  <c r="N43" i="3" s="1"/>
  <c r="O80" i="3"/>
  <c r="N80" i="3" s="1"/>
  <c r="O89" i="3"/>
  <c r="N89" i="3" s="1"/>
  <c r="O88" i="3"/>
  <c r="N88" i="3" s="1"/>
  <c r="O90" i="3"/>
  <c r="N90" i="3" s="1"/>
  <c r="O71" i="3"/>
  <c r="N71" i="3" s="1"/>
  <c r="O77" i="3"/>
  <c r="N77" i="3" s="1"/>
  <c r="O22" i="3"/>
  <c r="N22" i="3" s="1"/>
  <c r="O78" i="3"/>
  <c r="N78" i="3" s="1"/>
  <c r="O14" i="3"/>
  <c r="N14" i="3" s="1"/>
  <c r="O60" i="3"/>
  <c r="N60" i="3" s="1"/>
  <c r="O65" i="3"/>
  <c r="N65" i="3" s="1"/>
  <c r="O51" i="3"/>
  <c r="N51" i="3" s="1"/>
  <c r="O12" i="3"/>
  <c r="N12" i="3" s="1"/>
  <c r="O9" i="3"/>
  <c r="N9" i="3" s="1"/>
  <c r="O44" i="3"/>
  <c r="N44" i="3" s="1"/>
  <c r="O37" i="3"/>
  <c r="N37" i="3" s="1"/>
  <c r="O6" i="3"/>
  <c r="N6" i="3" s="1"/>
  <c r="O8" i="3"/>
  <c r="N8" i="3" s="1"/>
  <c r="O7" i="3"/>
  <c r="N7" i="3" s="1"/>
  <c r="O9" i="1"/>
  <c r="O4" i="1"/>
  <c r="O34" i="1"/>
  <c r="O10" i="1"/>
  <c r="O13" i="1"/>
  <c r="O51" i="1"/>
  <c r="O50" i="1"/>
  <c r="O29" i="1"/>
  <c r="O59" i="1"/>
  <c r="O60" i="1"/>
  <c r="O61" i="1"/>
  <c r="O18" i="1"/>
  <c r="O14" i="1"/>
  <c r="O72" i="1"/>
  <c r="O71" i="1"/>
  <c r="O73" i="1"/>
  <c r="O74" i="1"/>
</calcChain>
</file>

<file path=xl/connections.xml><?xml version="1.0" encoding="utf-8"?>
<connections xmlns="http://schemas.openxmlformats.org/spreadsheetml/2006/main">
  <connection id="1" name="Connection" type="104" refreshedVersion="0" background="1">
    <extLst>
      <ext xmlns:x15="http://schemas.microsoft.com/office/spreadsheetml/2010/11/main" uri="{DE250136-89BD-433C-8126-D09CA5730AF9}">
        <x15:connection id="Men123"/>
      </ext>
    </extLst>
  </connection>
  <connection id="2" name="Connection1" type="104" refreshedVersion="0" background="1">
    <extLst>
      <ext xmlns:x15="http://schemas.microsoft.com/office/spreadsheetml/2010/11/main" uri="{DE250136-89BD-433C-8126-D09CA5730AF9}">
        <x15:connection id="Men34"/>
      </ext>
    </extLst>
  </connection>
  <connection id="3" name="Connection10" type="104" refreshedVersion="0" background="1">
    <extLst>
      <ext xmlns:x15="http://schemas.microsoft.com/office/spreadsheetml/2010/11/main" uri="{DE250136-89BD-433C-8126-D09CA5730AF9}">
        <x15:connection id="MJU913"/>
      </ext>
    </extLst>
  </connection>
  <connection id="4" name="Connection11" type="104" refreshedVersion="0" background="1">
    <extLst>
      <ext xmlns:x15="http://schemas.microsoft.com/office/spreadsheetml/2010/11/main" uri="{DE250136-89BD-433C-8126-D09CA5730AF9}">
        <x15:connection id="WJun1418"/>
      </ext>
    </extLst>
  </connection>
  <connection id="5" name="Connection12" type="104" refreshedVersion="0" background="1">
    <extLst>
      <ext xmlns:x15="http://schemas.microsoft.com/office/spreadsheetml/2010/11/main" uri="{DE250136-89BD-433C-8126-D09CA5730AF9}">
        <x15:connection id="Mj1418"/>
      </ext>
    </extLst>
  </connection>
  <connection id="6" name="Connection2" type="104" refreshedVersion="0" background="1">
    <extLst>
      <ext xmlns:x15="http://schemas.microsoft.com/office/spreadsheetml/2010/11/main" uri="{DE250136-89BD-433C-8126-D09CA5730AF9}">
        <x15:connection id="Men45"/>
      </ext>
    </extLst>
  </connection>
  <connection id="7" name="Connection3" type="104" refreshedVersion="0" background="1">
    <extLst>
      <ext xmlns:x15="http://schemas.microsoft.com/office/spreadsheetml/2010/11/main" uri="{DE250136-89BD-433C-8126-D09CA5730AF9}">
        <x15:connection id="W123"/>
      </ext>
    </extLst>
  </connection>
  <connection id="8" name="Connection4" type="104" refreshedVersion="0" background="1">
    <extLst>
      <ext xmlns:x15="http://schemas.microsoft.com/office/spreadsheetml/2010/11/main" uri="{DE250136-89BD-433C-8126-D09CA5730AF9}">
        <x15:connection id="MM35"/>
      </ext>
    </extLst>
  </connection>
  <connection id="9" name="Connection5" type="104" refreshedVersion="0" background="1">
    <extLst>
      <ext xmlns:x15="http://schemas.microsoft.com/office/spreadsheetml/2010/11/main" uri="{DE250136-89BD-433C-8126-D09CA5730AF9}">
        <x15:connection id="MM45"/>
      </ext>
    </extLst>
  </connection>
  <connection id="10" name="Connection6" type="104" refreshedVersion="0" background="1">
    <extLst>
      <ext xmlns:x15="http://schemas.microsoft.com/office/spreadsheetml/2010/11/main" uri="{DE250136-89BD-433C-8126-D09CA5730AF9}">
        <x15:connection id="MM55"/>
      </ext>
    </extLst>
  </connection>
  <connection id="11" name="Connection7" type="104" refreshedVersion="0" background="1">
    <extLst>
      <ext xmlns:x15="http://schemas.microsoft.com/office/spreadsheetml/2010/11/main" uri="{DE250136-89BD-433C-8126-D09CA5730AF9}">
        <x15:connection id="W45"/>
      </ext>
    </extLst>
  </connection>
  <connection id="12" name="Connection8" type="104" refreshedVersion="0" background="1">
    <extLst>
      <ext xmlns:x15="http://schemas.microsoft.com/office/spreadsheetml/2010/11/main" uri="{DE250136-89BD-433C-8126-D09CA5730AF9}">
        <x15:connection id="WMas45"/>
      </ext>
    </extLst>
  </connection>
  <connection id="13" name="Connection9" type="104" refreshedVersion="0" background="1">
    <extLst>
      <ext xmlns:x15="http://schemas.microsoft.com/office/spreadsheetml/2010/11/main" uri="{DE250136-89BD-433C-8126-D09CA5730AF9}">
        <x15:connection id="WJun913"/>
      </ext>
    </extLst>
  </connection>
  <connection id="14" keepAlive="1" name="ThisWorkbookDataModel" description="Data Model" type="5" refreshedVersion="6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<sst xmlns="http://schemas.openxmlformats.org/spreadsheetml/2006/main" count="1352" uniqueCount="672">
  <si>
    <t>Last Name</t>
  </si>
  <si>
    <t>First Name</t>
  </si>
  <si>
    <t>Team</t>
  </si>
  <si>
    <t>Port City</t>
  </si>
  <si>
    <t xml:space="preserve">Wht Lake </t>
  </si>
  <si>
    <t>Waterford</t>
  </si>
  <si>
    <t>Cycle Law</t>
  </si>
  <si>
    <t>Great Lake</t>
  </si>
  <si>
    <t>Corktown</t>
  </si>
  <si>
    <t>Port Sheldon</t>
  </si>
  <si>
    <t>Strade B</t>
  </si>
  <si>
    <t>Devos</t>
  </si>
  <si>
    <t>Total</t>
  </si>
  <si>
    <t>Veneklase</t>
  </si>
  <si>
    <t>Angela</t>
  </si>
  <si>
    <t>Kendra</t>
  </si>
  <si>
    <t>Grace</t>
  </si>
  <si>
    <t>James-Heer</t>
  </si>
  <si>
    <t>Clara</t>
  </si>
  <si>
    <t>Clark Logic</t>
  </si>
  <si>
    <t>Cleland</t>
  </si>
  <si>
    <t>Chelsea</t>
  </si>
  <si>
    <t>Garrett</t>
  </si>
  <si>
    <t>Sarah</t>
  </si>
  <si>
    <t>Real Women Tri</t>
  </si>
  <si>
    <t>Cranson</t>
  </si>
  <si>
    <t>Joann</t>
  </si>
  <si>
    <t>Van der Water</t>
  </si>
  <si>
    <t>Annie</t>
  </si>
  <si>
    <t>Athletic Mentors</t>
  </si>
  <si>
    <t>Speed Merchants</t>
  </si>
  <si>
    <t xml:space="preserve">Caputo </t>
  </si>
  <si>
    <t>Lux</t>
  </si>
  <si>
    <t>Steketee</t>
  </si>
  <si>
    <t>Laclaire</t>
  </si>
  <si>
    <t>Audrey</t>
  </si>
  <si>
    <t>Abby</t>
  </si>
  <si>
    <t xml:space="preserve">Smith </t>
  </si>
  <si>
    <t>Kailani</t>
  </si>
  <si>
    <t>Gustafson</t>
  </si>
  <si>
    <t>Judah</t>
  </si>
  <si>
    <t>Hayden</t>
  </si>
  <si>
    <t>Fox</t>
  </si>
  <si>
    <t>Edson</t>
  </si>
  <si>
    <t>Ashton</t>
  </si>
  <si>
    <t>Andrie Junior</t>
  </si>
  <si>
    <t>Worden</t>
  </si>
  <si>
    <t>Peter</t>
  </si>
  <si>
    <t>Shore</t>
  </si>
  <si>
    <t>Ayden</t>
  </si>
  <si>
    <t>Gavin</t>
  </si>
  <si>
    <t>David</t>
  </si>
  <si>
    <t>McMullen</t>
  </si>
  <si>
    <t>Wert</t>
  </si>
  <si>
    <t>Henry</t>
  </si>
  <si>
    <t>Davidson</t>
  </si>
  <si>
    <t>Carmen</t>
  </si>
  <si>
    <t>Placer</t>
  </si>
  <si>
    <t>Reina</t>
  </si>
  <si>
    <t>Zuelke</t>
  </si>
  <si>
    <t>Luke</t>
  </si>
  <si>
    <t>Natter</t>
  </si>
  <si>
    <t>Bryce</t>
  </si>
  <si>
    <t>Budden</t>
  </si>
  <si>
    <t>Nicholas</t>
  </si>
  <si>
    <t>West Michigan Coast</t>
  </si>
  <si>
    <t>Wolverine Sports</t>
  </si>
  <si>
    <t>Smith</t>
  </si>
  <si>
    <t>Stewart</t>
  </si>
  <si>
    <t>Timothy</t>
  </si>
  <si>
    <t>Johns</t>
  </si>
  <si>
    <t>Edward</t>
  </si>
  <si>
    <t>Mclaughlin</t>
  </si>
  <si>
    <t>Jake</t>
  </si>
  <si>
    <t>Powers</t>
  </si>
  <si>
    <t>Patrick</t>
  </si>
  <si>
    <t>Team 02</t>
  </si>
  <si>
    <t>Bet</t>
  </si>
  <si>
    <t>Brandon</t>
  </si>
  <si>
    <t>Migler</t>
  </si>
  <si>
    <t>Michael</t>
  </si>
  <si>
    <t>Whitford</t>
  </si>
  <si>
    <t>Tanner</t>
  </si>
  <si>
    <t>Wycoff</t>
  </si>
  <si>
    <t>Scott</t>
  </si>
  <si>
    <t>Borns</t>
  </si>
  <si>
    <t>Caleb</t>
  </si>
  <si>
    <t>Parcells</t>
  </si>
  <si>
    <t>Eliott</t>
  </si>
  <si>
    <t>Rivard</t>
  </si>
  <si>
    <t>Brad</t>
  </si>
  <si>
    <t>Kalis</t>
  </si>
  <si>
    <t>Miles</t>
  </si>
  <si>
    <t>Joe</t>
  </si>
  <si>
    <t>Buter</t>
  </si>
  <si>
    <t>Zack</t>
  </si>
  <si>
    <t>Tabor</t>
  </si>
  <si>
    <t>Jyle</t>
  </si>
  <si>
    <t>Brinker</t>
  </si>
  <si>
    <t>Jonathon</t>
  </si>
  <si>
    <t>Slagle</t>
  </si>
  <si>
    <t>Mark</t>
  </si>
  <si>
    <t>Brantley</t>
  </si>
  <si>
    <t xml:space="preserve">Marian </t>
  </si>
  <si>
    <t>Adams</t>
  </si>
  <si>
    <t>Brian</t>
  </si>
  <si>
    <t>Foshag</t>
  </si>
  <si>
    <t>Robert</t>
  </si>
  <si>
    <t>Bruley</t>
  </si>
  <si>
    <t>Anthony</t>
  </si>
  <si>
    <t>Hess</t>
  </si>
  <si>
    <t>Jason</t>
  </si>
  <si>
    <t>Donnelly</t>
  </si>
  <si>
    <t>Christopher</t>
  </si>
  <si>
    <t>Rivera</t>
  </si>
  <si>
    <t>Bruce</t>
  </si>
  <si>
    <t>Russel</t>
  </si>
  <si>
    <t>Rich</t>
  </si>
  <si>
    <t>Skrocki</t>
  </si>
  <si>
    <t>Joseph</t>
  </si>
  <si>
    <t>Manges</t>
  </si>
  <si>
    <t>Wamsley</t>
  </si>
  <si>
    <t>Tom</t>
  </si>
  <si>
    <t>Richman</t>
  </si>
  <si>
    <t>Kevin</t>
  </si>
  <si>
    <t>Assemany</t>
  </si>
  <si>
    <t>James</t>
  </si>
  <si>
    <t>Korinek</t>
  </si>
  <si>
    <t>Dan</t>
  </si>
  <si>
    <t>Zoltowski</t>
  </si>
  <si>
    <t>Alan</t>
  </si>
  <si>
    <t>Newell</t>
  </si>
  <si>
    <t>Craig</t>
  </si>
  <si>
    <t>Collins</t>
  </si>
  <si>
    <t>Kinetic Fitness</t>
  </si>
  <si>
    <t>Tower</t>
  </si>
  <si>
    <t>Basemedia</t>
  </si>
  <si>
    <t>Sweet Bikes</t>
  </si>
  <si>
    <t>KLM Cold Stone</t>
  </si>
  <si>
    <t>Hicken</t>
  </si>
  <si>
    <t>Anderson</t>
  </si>
  <si>
    <t>Fredrick</t>
  </si>
  <si>
    <t>Wassman</t>
  </si>
  <si>
    <t>BJ</t>
  </si>
  <si>
    <t>Eckart</t>
  </si>
  <si>
    <t>Christian</t>
  </si>
  <si>
    <t>Dejonge</t>
  </si>
  <si>
    <t>Dirk</t>
  </si>
  <si>
    <t>Swiatlowski</t>
  </si>
  <si>
    <t>Russell</t>
  </si>
  <si>
    <t>Everts</t>
  </si>
  <si>
    <t>Chad</t>
  </si>
  <si>
    <t>Lenting</t>
  </si>
  <si>
    <t>Dave</t>
  </si>
  <si>
    <t>Reid</t>
  </si>
  <si>
    <t>Kleinglass</t>
  </si>
  <si>
    <t>Seth</t>
  </si>
  <si>
    <t>Caffyn</t>
  </si>
  <si>
    <t>Plank</t>
  </si>
  <si>
    <t>Colin</t>
  </si>
  <si>
    <t>Daksiewicz</t>
  </si>
  <si>
    <t xml:space="preserve">Davidson </t>
  </si>
  <si>
    <t>Village</t>
  </si>
  <si>
    <t>Schaap</t>
  </si>
  <si>
    <t>Amanda</t>
  </si>
  <si>
    <t>Shannon</t>
  </si>
  <si>
    <t>Mckey</t>
  </si>
  <si>
    <t>Morgan</t>
  </si>
  <si>
    <t>Sheikh</t>
  </si>
  <si>
    <t>Elaine</t>
  </si>
  <si>
    <t>Seymour</t>
  </si>
  <si>
    <t>Melissa</t>
  </si>
  <si>
    <t>Katheryn</t>
  </si>
  <si>
    <t>Williams</t>
  </si>
  <si>
    <t>Hyrman</t>
  </si>
  <si>
    <t>Valerie</t>
  </si>
  <si>
    <t>Hagerty</t>
  </si>
  <si>
    <t>Goss</t>
  </si>
  <si>
    <t>Heather</t>
  </si>
  <si>
    <t xml:space="preserve">Johnson </t>
  </si>
  <si>
    <t>Jeff</t>
  </si>
  <si>
    <t>Concannon</t>
  </si>
  <si>
    <t>Joshua</t>
  </si>
  <si>
    <t>Ross</t>
  </si>
  <si>
    <t>Keegan</t>
  </si>
  <si>
    <t>Dittmer</t>
  </si>
  <si>
    <t>Travis</t>
  </si>
  <si>
    <t>Leadout</t>
  </si>
  <si>
    <t>Bissel</t>
  </si>
  <si>
    <t>Konning</t>
  </si>
  <si>
    <t>Andrew</t>
  </si>
  <si>
    <t>Stein</t>
  </si>
  <si>
    <t>Ed</t>
  </si>
  <si>
    <t>Ubbink</t>
  </si>
  <si>
    <t>Derrick</t>
  </si>
  <si>
    <t xml:space="preserve">Fox </t>
  </si>
  <si>
    <t>Braam</t>
  </si>
  <si>
    <t>Jim</t>
  </si>
  <si>
    <t xml:space="preserve">Collins </t>
  </si>
  <si>
    <t>Munro</t>
  </si>
  <si>
    <t>Bridges</t>
  </si>
  <si>
    <t>Mike</t>
  </si>
  <si>
    <t>Mcgraw</t>
  </si>
  <si>
    <t>Nuiver</t>
  </si>
  <si>
    <t>COSDI</t>
  </si>
  <si>
    <t>Mullis</t>
  </si>
  <si>
    <t>Cook</t>
  </si>
  <si>
    <t>Benjamin</t>
  </si>
  <si>
    <t>Junge</t>
  </si>
  <si>
    <t>Frederick</t>
  </si>
  <si>
    <t>Timmer</t>
  </si>
  <si>
    <t>Cam</t>
  </si>
  <si>
    <t>Stange</t>
  </si>
  <si>
    <t>Cory</t>
  </si>
  <si>
    <t>Shamburger</t>
  </si>
  <si>
    <t>Daniel</t>
  </si>
  <si>
    <t>Beddow</t>
  </si>
  <si>
    <t>Brett</t>
  </si>
  <si>
    <t>Whitehead</t>
  </si>
  <si>
    <t>Ben</t>
  </si>
  <si>
    <t>Column1</t>
  </si>
  <si>
    <t>Chris</t>
  </si>
  <si>
    <t>Neag</t>
  </si>
  <si>
    <t>Alex</t>
  </si>
  <si>
    <t>Tenelshof</t>
  </si>
  <si>
    <t>Holmes</t>
  </si>
  <si>
    <t>Burke</t>
  </si>
  <si>
    <t>McKey</t>
  </si>
  <si>
    <t>Siemen</t>
  </si>
  <si>
    <t>Nate</t>
  </si>
  <si>
    <t>Huyghe</t>
  </si>
  <si>
    <t>Thomas</t>
  </si>
  <si>
    <t>Moran</t>
  </si>
  <si>
    <t>Wanley</t>
  </si>
  <si>
    <t>O2</t>
  </si>
  <si>
    <t>Carey</t>
  </si>
  <si>
    <t>George</t>
  </si>
  <si>
    <t>Hyland</t>
  </si>
  <si>
    <t>Snakebite</t>
  </si>
  <si>
    <t>Jessee</t>
  </si>
  <si>
    <t>Voss</t>
  </si>
  <si>
    <t>Braiden</t>
  </si>
  <si>
    <t>Sohn</t>
  </si>
  <si>
    <t>Havlicek</t>
  </si>
  <si>
    <t>Ryan</t>
  </si>
  <si>
    <t>Mahoney</t>
  </si>
  <si>
    <t>Aaron</t>
  </si>
  <si>
    <t>Jahn</t>
  </si>
  <si>
    <t>Trevor</t>
  </si>
  <si>
    <t>Langley</t>
  </si>
  <si>
    <t>Eric</t>
  </si>
  <si>
    <t>Santos</t>
  </si>
  <si>
    <t>Troxel</t>
  </si>
  <si>
    <t>Steindler</t>
  </si>
  <si>
    <t>Mitchell</t>
  </si>
  <si>
    <t>Gorski</t>
  </si>
  <si>
    <t>Matthew</t>
  </si>
  <si>
    <t>Gribble</t>
  </si>
  <si>
    <t>Burt</t>
  </si>
  <si>
    <t>William</t>
  </si>
  <si>
    <t>Baker</t>
  </si>
  <si>
    <t>Linck</t>
  </si>
  <si>
    <t>Hetfield</t>
  </si>
  <si>
    <t>Steven</t>
  </si>
  <si>
    <t>Gorton</t>
  </si>
  <si>
    <t>Vajda</t>
  </si>
  <si>
    <t>Ibanez</t>
  </si>
  <si>
    <t>Stephen</t>
  </si>
  <si>
    <t>Bohnsack</t>
  </si>
  <si>
    <t>Larry</t>
  </si>
  <si>
    <t>Wolowiec</t>
  </si>
  <si>
    <t>Linden</t>
  </si>
  <si>
    <t>Mathis</t>
  </si>
  <si>
    <t>Nick</t>
  </si>
  <si>
    <t>Culkin</t>
  </si>
  <si>
    <t>Cat</t>
  </si>
  <si>
    <t>Gilbert</t>
  </si>
  <si>
    <t>Summer</t>
  </si>
  <si>
    <t>Dershem</t>
  </si>
  <si>
    <t>Marie</t>
  </si>
  <si>
    <t>3tQM</t>
  </si>
  <si>
    <t>Allen</t>
  </si>
  <si>
    <t>Taylor</t>
  </si>
  <si>
    <t>Oakes</t>
  </si>
  <si>
    <t>Robin</t>
  </si>
  <si>
    <t>Ferguseon</t>
  </si>
  <si>
    <t>Erin</t>
  </si>
  <si>
    <t>Van de Water</t>
  </si>
  <si>
    <t>Bolitho</t>
  </si>
  <si>
    <t>Adam</t>
  </si>
  <si>
    <t>Ronald</t>
  </si>
  <si>
    <t>Gkavac</t>
  </si>
  <si>
    <t>Yankus</t>
  </si>
  <si>
    <t>Vanias</t>
  </si>
  <si>
    <t>Wachlarz</t>
  </si>
  <si>
    <t>Poliskey</t>
  </si>
  <si>
    <t>Joel</t>
  </si>
  <si>
    <t>Panagis</t>
  </si>
  <si>
    <t>Tim</t>
  </si>
  <si>
    <t>Evans</t>
  </si>
  <si>
    <t>Josh</t>
  </si>
  <si>
    <t>Harper</t>
  </si>
  <si>
    <t>Wayne</t>
  </si>
  <si>
    <t>Wright</t>
  </si>
  <si>
    <t>Arwashan</t>
  </si>
  <si>
    <t>Sharnas</t>
  </si>
  <si>
    <t>Nathan</t>
  </si>
  <si>
    <t>Kreger</t>
  </si>
  <si>
    <t>Justin</t>
  </si>
  <si>
    <t>Scanlon</t>
  </si>
  <si>
    <t>Ian</t>
  </si>
  <si>
    <t>Sorensen</t>
  </si>
  <si>
    <t>Duncan</t>
  </si>
  <si>
    <t>Alexander</t>
  </si>
  <si>
    <t>Bartels</t>
  </si>
  <si>
    <t>Levy</t>
  </si>
  <si>
    <t>EJ</t>
  </si>
  <si>
    <t>Bennetti</t>
  </si>
  <si>
    <t>Zambeck</t>
  </si>
  <si>
    <t>Gericke</t>
  </si>
  <si>
    <t>Dean</t>
  </si>
  <si>
    <t>Misteravich</t>
  </si>
  <si>
    <t>Lucas</t>
  </si>
  <si>
    <t>Ostberg</t>
  </si>
  <si>
    <t>Hille</t>
  </si>
  <si>
    <t>Burnside</t>
  </si>
  <si>
    <t>Eaton</t>
  </si>
  <si>
    <t>Charlie</t>
  </si>
  <si>
    <t>Gaulin</t>
  </si>
  <si>
    <t>Walker</t>
  </si>
  <si>
    <t>Shaun</t>
  </si>
  <si>
    <t>Welch</t>
  </si>
  <si>
    <t>Shaner</t>
  </si>
  <si>
    <t>Leon</t>
  </si>
  <si>
    <t>Thorton</t>
  </si>
  <si>
    <t>Cameron</t>
  </si>
  <si>
    <t>McBride</t>
  </si>
  <si>
    <t>Broglio</t>
  </si>
  <si>
    <t>Steve</t>
  </si>
  <si>
    <t>Christoper</t>
  </si>
  <si>
    <t>Karew</t>
  </si>
  <si>
    <t>Greene</t>
  </si>
  <si>
    <t>Todd</t>
  </si>
  <si>
    <t>Landgraff</t>
  </si>
  <si>
    <t>Richard</t>
  </si>
  <si>
    <t>Martin</t>
  </si>
  <si>
    <t>Wetherald</t>
  </si>
  <si>
    <t>Rick</t>
  </si>
  <si>
    <t xml:space="preserve">Gase </t>
  </si>
  <si>
    <t>Jerry</t>
  </si>
  <si>
    <t>Ritter</t>
  </si>
  <si>
    <t>Terry</t>
  </si>
  <si>
    <t>Aric</t>
  </si>
  <si>
    <t>Bonnel</t>
  </si>
  <si>
    <t>Rieland</t>
  </si>
  <si>
    <t>Burcicki</t>
  </si>
  <si>
    <t>Doug</t>
  </si>
  <si>
    <t>Don</t>
  </si>
  <si>
    <t>Lewis</t>
  </si>
  <si>
    <t>Archer</t>
  </si>
  <si>
    <t>Lamoureux</t>
  </si>
  <si>
    <t>Pete</t>
  </si>
  <si>
    <t>Patterson</t>
  </si>
  <si>
    <t>Erlich</t>
  </si>
  <si>
    <t>Emily</t>
  </si>
  <si>
    <t>Draijner</t>
  </si>
  <si>
    <t>Christina</t>
  </si>
  <si>
    <t>Alsager</t>
  </si>
  <si>
    <t>Kari</t>
  </si>
  <si>
    <t>Haller</t>
  </si>
  <si>
    <t>Goodson</t>
  </si>
  <si>
    <t>Madeline</t>
  </si>
  <si>
    <t>Corle</t>
  </si>
  <si>
    <t>Tyacie</t>
  </si>
  <si>
    <t>Monroe</t>
  </si>
  <si>
    <t>Zimmerman</t>
  </si>
  <si>
    <t>Chrissy</t>
  </si>
  <si>
    <t>Adgumo</t>
  </si>
  <si>
    <t>Hollie</t>
  </si>
  <si>
    <t>Bramble</t>
  </si>
  <si>
    <t>Katie</t>
  </si>
  <si>
    <t>Jen</t>
  </si>
  <si>
    <t>Madison</t>
  </si>
  <si>
    <t>Mackenzie</t>
  </si>
  <si>
    <t>Alford</t>
  </si>
  <si>
    <t>Connell</t>
  </si>
  <si>
    <t>Redfield</t>
  </si>
  <si>
    <t>Matt</t>
  </si>
  <si>
    <t>Chrstian</t>
  </si>
  <si>
    <t>DeJong</t>
  </si>
  <si>
    <t>Ansel</t>
  </si>
  <si>
    <t>Cooper</t>
  </si>
  <si>
    <t>Logan</t>
  </si>
  <si>
    <t>Lafferty</t>
  </si>
  <si>
    <t>Aiden</t>
  </si>
  <si>
    <t>Zamzow-Masters</t>
  </si>
  <si>
    <t>Capela</t>
  </si>
  <si>
    <t>Jackson</t>
  </si>
  <si>
    <t>charles</t>
  </si>
  <si>
    <t>Sweigart</t>
  </si>
  <si>
    <t>Lauren</t>
  </si>
  <si>
    <t>Atkinson</t>
  </si>
  <si>
    <t>Vanderzwaag</t>
  </si>
  <si>
    <t>Nolan</t>
  </si>
  <si>
    <t>Koostra</t>
  </si>
  <si>
    <t>Jesse</t>
  </si>
  <si>
    <t>Tony</t>
  </si>
  <si>
    <t>Mcloughlin</t>
  </si>
  <si>
    <t>Sullivan</t>
  </si>
  <si>
    <t>Wilson</t>
  </si>
  <si>
    <t>Ethan</t>
  </si>
  <si>
    <t>Coffey</t>
  </si>
  <si>
    <t>Schau</t>
  </si>
  <si>
    <t>Alec</t>
  </si>
  <si>
    <t>Henrickson</t>
  </si>
  <si>
    <t>Swan</t>
  </si>
  <si>
    <t>Conor</t>
  </si>
  <si>
    <t>Barkerking</t>
  </si>
  <si>
    <t>Graham</t>
  </si>
  <si>
    <t>Woodruff</t>
  </si>
  <si>
    <t>Bauer</t>
  </si>
  <si>
    <t>Strikwerda</t>
  </si>
  <si>
    <t>Vanoosten</t>
  </si>
  <si>
    <t>Nordquist</t>
  </si>
  <si>
    <t>Oostema</t>
  </si>
  <si>
    <t>Miron</t>
  </si>
  <si>
    <t>Koch</t>
  </si>
  <si>
    <t>Karnes</t>
  </si>
  <si>
    <t>Hartwell</t>
  </si>
  <si>
    <t>Fisher</t>
  </si>
  <si>
    <t>Vehe</t>
  </si>
  <si>
    <t>McGraw</t>
  </si>
  <si>
    <t>Sammut</t>
  </si>
  <si>
    <t>John</t>
  </si>
  <si>
    <t>Rosentel</t>
  </si>
  <si>
    <t>Veje</t>
  </si>
  <si>
    <t>Krywanski</t>
  </si>
  <si>
    <t>Nigel</t>
  </si>
  <si>
    <t>Danielle</t>
  </si>
  <si>
    <t>Schwab</t>
  </si>
  <si>
    <t>Griffin</t>
  </si>
  <si>
    <t>Carter</t>
  </si>
  <si>
    <t>Clay</t>
  </si>
  <si>
    <t>Leskowski</t>
  </si>
  <si>
    <t>Jack</t>
  </si>
  <si>
    <t>Emma</t>
  </si>
  <si>
    <t>Cane</t>
  </si>
  <si>
    <t>Victoria</t>
  </si>
  <si>
    <t>Ludzki</t>
  </si>
  <si>
    <t>Alison</t>
  </si>
  <si>
    <t>Tenbrock</t>
  </si>
  <si>
    <t>Kailey</t>
  </si>
  <si>
    <t>Mosak</t>
  </si>
  <si>
    <t>Riley</t>
  </si>
  <si>
    <t>Estefan</t>
  </si>
  <si>
    <t>Andrews</t>
  </si>
  <si>
    <t>Jonathan</t>
  </si>
  <si>
    <t>clark</t>
  </si>
  <si>
    <t>Duran</t>
  </si>
  <si>
    <t>Abel</t>
  </si>
  <si>
    <t>Krillenberger</t>
  </si>
  <si>
    <t>Eddie</t>
  </si>
  <si>
    <t>Blake</t>
  </si>
  <si>
    <t>Schumann</t>
  </si>
  <si>
    <t>Jeremy</t>
  </si>
  <si>
    <t>Ornee</t>
  </si>
  <si>
    <t>White</t>
  </si>
  <si>
    <t>Cisler</t>
  </si>
  <si>
    <t>Cranwell</t>
  </si>
  <si>
    <t>Shawn</t>
  </si>
  <si>
    <t>Schuster</t>
  </si>
  <si>
    <t>Hebert</t>
  </si>
  <si>
    <t>Schaldenbrand</t>
  </si>
  <si>
    <t>Kurt</t>
  </si>
  <si>
    <t>Draijer</t>
  </si>
  <si>
    <t>O'day</t>
  </si>
  <si>
    <t>Adrienne</t>
  </si>
  <si>
    <t>Zacks</t>
  </si>
  <si>
    <t>Gabrielle</t>
  </si>
  <si>
    <t>Schaible</t>
  </si>
  <si>
    <t>Renkema</t>
  </si>
  <si>
    <t>Ginia</t>
  </si>
  <si>
    <t>Ramirez</t>
  </si>
  <si>
    <t>Dennis</t>
  </si>
  <si>
    <t>Connor</t>
  </si>
  <si>
    <t>Sens</t>
  </si>
  <si>
    <t>Uberti</t>
  </si>
  <si>
    <t>Kyzer</t>
  </si>
  <si>
    <t>Parker</t>
  </si>
  <si>
    <t>Keller</t>
  </si>
  <si>
    <t>Worthington</t>
  </si>
  <si>
    <t>Davis</t>
  </si>
  <si>
    <t>Corey</t>
  </si>
  <si>
    <t>Mongielo</t>
  </si>
  <si>
    <t>Hall</t>
  </si>
  <si>
    <t>Kellum</t>
  </si>
  <si>
    <t>Matzner</t>
  </si>
  <si>
    <t>Stefan</t>
  </si>
  <si>
    <t>Gregory</t>
  </si>
  <si>
    <t>Paul</t>
  </si>
  <si>
    <t>Luther</t>
  </si>
  <si>
    <t>Flautt</t>
  </si>
  <si>
    <t>Oliver</t>
  </si>
  <si>
    <t>Top 6</t>
  </si>
  <si>
    <t>Series Score</t>
  </si>
  <si>
    <t xml:space="preserve">Bennetti </t>
  </si>
  <si>
    <t>Sawyer</t>
  </si>
  <si>
    <t>Scheafer</t>
  </si>
  <si>
    <t>Ace</t>
  </si>
  <si>
    <t>Heisel</t>
  </si>
  <si>
    <t>Little</t>
  </si>
  <si>
    <t>Sheldon</t>
  </si>
  <si>
    <t>Meyersieck</t>
  </si>
  <si>
    <t>Bianchini</t>
  </si>
  <si>
    <t>Shepley</t>
  </si>
  <si>
    <t>Rodney</t>
  </si>
  <si>
    <t>Savona</t>
  </si>
  <si>
    <t>Elliott</t>
  </si>
  <si>
    <t>Hileman</t>
  </si>
  <si>
    <t>Salge</t>
  </si>
  <si>
    <t>Jay</t>
  </si>
  <si>
    <t>Kyle</t>
  </si>
  <si>
    <t>Mazey</t>
  </si>
  <si>
    <t>Clark</t>
  </si>
  <si>
    <t>DeLine</t>
  </si>
  <si>
    <t>Hopkins</t>
  </si>
  <si>
    <t>Byczynski</t>
  </si>
  <si>
    <t>Stallworth</t>
  </si>
  <si>
    <t>Willie</t>
  </si>
  <si>
    <t xml:space="preserve">Anderson </t>
  </si>
  <si>
    <t>terrell</t>
  </si>
  <si>
    <t>Abraham</t>
  </si>
  <si>
    <t>Emile</t>
  </si>
  <si>
    <t>Rohling</t>
  </si>
  <si>
    <t>Albertus</t>
  </si>
  <si>
    <t>Pollett</t>
  </si>
  <si>
    <t>Minner</t>
  </si>
  <si>
    <t>Brzuchanski</t>
  </si>
  <si>
    <t>Zalewski</t>
  </si>
  <si>
    <t>Daggett</t>
  </si>
  <si>
    <t>Thompson</t>
  </si>
  <si>
    <t>Deroo</t>
  </si>
  <si>
    <t>Garcia</t>
  </si>
  <si>
    <t>Danieley</t>
  </si>
  <si>
    <t>VanGilder</t>
  </si>
  <si>
    <t>Laura</t>
  </si>
  <si>
    <t>Bast</t>
  </si>
  <si>
    <t>Gilgen</t>
  </si>
  <si>
    <t>Jamie</t>
  </si>
  <si>
    <t>Karagianis</t>
  </si>
  <si>
    <t>Daphne</t>
  </si>
  <si>
    <t>Wissman</t>
  </si>
  <si>
    <t>Milne</t>
  </si>
  <si>
    <t>Debbie</t>
  </si>
  <si>
    <t>Woods</t>
  </si>
  <si>
    <t>Ashlyn</t>
  </si>
  <si>
    <t>Shell</t>
  </si>
  <si>
    <t>Hannah</t>
  </si>
  <si>
    <t>Dionne</t>
  </si>
  <si>
    <t>Kelly</t>
  </si>
  <si>
    <t>Cheeseman</t>
  </si>
  <si>
    <t>Mia</t>
  </si>
  <si>
    <t>Sweatt</t>
  </si>
  <si>
    <t>Kat</t>
  </si>
  <si>
    <t>Chilton</t>
  </si>
  <si>
    <t>Harden</t>
  </si>
  <si>
    <t>Elizabeth</t>
  </si>
  <si>
    <t>Wills</t>
  </si>
  <si>
    <t>Rachel</t>
  </si>
  <si>
    <t>Amy</t>
  </si>
  <si>
    <t>Mis</t>
  </si>
  <si>
    <t>Mason</t>
  </si>
  <si>
    <t>Katrina</t>
  </si>
  <si>
    <t>Messner</t>
  </si>
  <si>
    <t>Dana</t>
  </si>
  <si>
    <t>Keyes</t>
  </si>
  <si>
    <t>Isak</t>
  </si>
  <si>
    <t>Archbold</t>
  </si>
  <si>
    <t>Jimmy</t>
  </si>
  <si>
    <t>Clement</t>
  </si>
  <si>
    <t>Owen</t>
  </si>
  <si>
    <t>Giberson</t>
  </si>
  <si>
    <t>Laurent</t>
  </si>
  <si>
    <t>Wolf</t>
  </si>
  <si>
    <t>Shafer</t>
  </si>
  <si>
    <t>Kingsley</t>
  </si>
  <si>
    <t>Luckey</t>
  </si>
  <si>
    <t>Albaugh</t>
  </si>
  <si>
    <t>Scotty</t>
  </si>
  <si>
    <t>Series Total</t>
  </si>
  <si>
    <t>Top6</t>
  </si>
  <si>
    <t>Sharda</t>
  </si>
  <si>
    <t>Butler</t>
  </si>
  <si>
    <t>Hart</t>
  </si>
  <si>
    <t>Fred</t>
  </si>
  <si>
    <t>Arnett</t>
  </si>
  <si>
    <t>Dayne</t>
  </si>
  <si>
    <t>Vincent</t>
  </si>
  <si>
    <t>Pratt</t>
  </si>
  <si>
    <t>Murray</t>
  </si>
  <si>
    <t>Will</t>
  </si>
  <si>
    <t>Menna</t>
  </si>
  <si>
    <t>Bradley</t>
  </si>
  <si>
    <t>Rolewicz</t>
  </si>
  <si>
    <t>Kara</t>
  </si>
  <si>
    <t>Johnson</t>
  </si>
  <si>
    <t>Angus</t>
  </si>
  <si>
    <t xml:space="preserve">Kristen </t>
  </si>
  <si>
    <t>Bertoia</t>
  </si>
  <si>
    <t>Molnar</t>
  </si>
  <si>
    <t>Schmidt</t>
  </si>
  <si>
    <t>Schiller</t>
  </si>
  <si>
    <t>Duddy</t>
  </si>
  <si>
    <t>Belongar</t>
  </si>
  <si>
    <t>Valenty</t>
  </si>
  <si>
    <t>Catlin</t>
  </si>
  <si>
    <t>Vabevery</t>
  </si>
  <si>
    <t>Virtue</t>
  </si>
  <si>
    <t>Spencer</t>
  </si>
  <si>
    <t>Schives</t>
  </si>
  <si>
    <t>Yeung</t>
  </si>
  <si>
    <t>Hinkel</t>
  </si>
  <si>
    <t>Muzzatti</t>
  </si>
  <si>
    <t>Flores</t>
  </si>
  <si>
    <t>Diego</t>
  </si>
  <si>
    <t>Valenti</t>
  </si>
  <si>
    <t>van Every</t>
  </si>
  <si>
    <t>Moussean</t>
  </si>
  <si>
    <t>Hill</t>
  </si>
  <si>
    <t>Derdowski</t>
  </si>
  <si>
    <t>Cullion</t>
  </si>
  <si>
    <t>Clarkson</t>
  </si>
  <si>
    <t>Ehrman</t>
  </si>
  <si>
    <t>Olin</t>
  </si>
  <si>
    <t>Dyboski</t>
  </si>
  <si>
    <t>Ray</t>
  </si>
  <si>
    <t>Camacho</t>
  </si>
  <si>
    <t>Paolella</t>
  </si>
  <si>
    <t>Johnnie</t>
  </si>
  <si>
    <t>McGrath</t>
  </si>
  <si>
    <t>Aerts</t>
  </si>
  <si>
    <t>Greg</t>
  </si>
  <si>
    <t>Burks</t>
  </si>
  <si>
    <t>Sandra</t>
  </si>
  <si>
    <t>Domagalski</t>
  </si>
  <si>
    <t>Sandie</t>
  </si>
  <si>
    <t>Dekker</t>
  </si>
  <si>
    <t>Mary</t>
  </si>
  <si>
    <t>Stevenson</t>
  </si>
  <si>
    <t xml:space="preserve">Wright </t>
  </si>
  <si>
    <t>AAVC</t>
  </si>
  <si>
    <t>Frank</t>
  </si>
  <si>
    <t>Maddy</t>
  </si>
  <si>
    <t>Krushefski</t>
  </si>
  <si>
    <t>Andrea</t>
  </si>
  <si>
    <t>Allison</t>
  </si>
  <si>
    <t>Susan</t>
  </si>
  <si>
    <t>Chambers</t>
  </si>
  <si>
    <t>Newstead</t>
  </si>
  <si>
    <t>Lesleyanne</t>
  </si>
  <si>
    <t>Russeau</t>
  </si>
  <si>
    <t>Kaylin</t>
  </si>
  <si>
    <t>Callison</t>
  </si>
  <si>
    <t>Laughton</t>
  </si>
  <si>
    <t>Tomlinson</t>
  </si>
  <si>
    <t>Glendon</t>
  </si>
  <si>
    <t>Winkler</t>
  </si>
  <si>
    <t>Weinert</t>
  </si>
  <si>
    <t>Dega</t>
  </si>
  <si>
    <t>Kryanski</t>
  </si>
  <si>
    <t>Zeb</t>
  </si>
  <si>
    <t xml:space="preserve">Johnston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</si>
</sst>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0"/>
      <color theme="1"/>
      <name val="Arial"/>
      <family val="2"/>
    </font>
    <font>
      <b/>
      <sz val="10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5">
    <xf numFmtId="0" fontId="0" fillId="0" borderId="0" xfId="0"/>
    <xf numFmtId="0" fontId="1" fillId="0" borderId="0" xfId="0" applyFont="1"/>
    <xf numFmtId="0" fontId="1" fillId="0" borderId="1" xfId="0" applyFont="1" applyBorder="1"/>
    <xf numFmtId="0" fontId="0" fillId="0" borderId="0" xfId="0" applyNumberFormat="1"/>
    <xf numFmtId="0" fontId="1" fillId="0" borderId="0" xfId="0" applyNumberFormat="1" applyFont="1"/>
  </cellXfs>
  <cellStyles count="1">
    <cellStyle name="Normal" xfId="0" builtinId="0"/>
  </cellStyles>
  <dxfs count="49">
    <dxf>
      <font>
        <b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/>
      </font>
    </dxf>
    <dxf>
      <numFmt numFmtId="0" formatCode="General"/>
    </dxf>
    <dxf>
      <numFmt numFmtId="0" formatCode="General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/>
      </font>
    </dxf>
    <dxf>
      <numFmt numFmtId="0" formatCode="General"/>
    </dxf>
    <dxf>
      <numFmt numFmtId="0" formatCode="General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/>
      </font>
    </dxf>
    <dxf>
      <numFmt numFmtId="0" formatCode="General"/>
    </dxf>
    <dxf>
      <numFmt numFmtId="0" formatCode="General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/>
      </font>
      <numFmt numFmtId="0" formatCode="General"/>
    </dxf>
    <dxf>
      <numFmt numFmtId="0" formatCode="General"/>
    </dxf>
    <dxf>
      <numFmt numFmtId="0" formatCode="General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/>
      </font>
    </dxf>
    <dxf>
      <font>
        <b/>
      </font>
      <numFmt numFmtId="0" formatCode="General"/>
    </dxf>
    <dxf>
      <numFmt numFmtId="0" formatCode="General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powerPivotData" Target="model/item.data"/><Relationship Id="rId26" Type="http://schemas.openxmlformats.org/officeDocument/2006/relationships/customXml" Target="../customXml/item7.xml"/><Relationship Id="rId39" Type="http://schemas.openxmlformats.org/officeDocument/2006/relationships/customXml" Target="../customXml/item20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34" Type="http://schemas.openxmlformats.org/officeDocument/2006/relationships/customXml" Target="../customXml/item15.xml"/><Relationship Id="rId42" Type="http://schemas.openxmlformats.org/officeDocument/2006/relationships/customXml" Target="../customXml/item23.xml"/><Relationship Id="rId47" Type="http://schemas.openxmlformats.org/officeDocument/2006/relationships/customXml" Target="../customXml/item2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5" Type="http://schemas.openxmlformats.org/officeDocument/2006/relationships/customXml" Target="../customXml/item6.xml"/><Relationship Id="rId33" Type="http://schemas.openxmlformats.org/officeDocument/2006/relationships/customXml" Target="../customXml/item14.xml"/><Relationship Id="rId38" Type="http://schemas.openxmlformats.org/officeDocument/2006/relationships/customXml" Target="../customXml/item19.xml"/><Relationship Id="rId46" Type="http://schemas.openxmlformats.org/officeDocument/2006/relationships/customXml" Target="../customXml/item27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1.xml"/><Relationship Id="rId29" Type="http://schemas.openxmlformats.org/officeDocument/2006/relationships/customXml" Target="../customXml/item10.xml"/><Relationship Id="rId41" Type="http://schemas.openxmlformats.org/officeDocument/2006/relationships/customXml" Target="../customXml/item2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5.xml"/><Relationship Id="rId32" Type="http://schemas.openxmlformats.org/officeDocument/2006/relationships/customXml" Target="../customXml/item13.xml"/><Relationship Id="rId37" Type="http://schemas.openxmlformats.org/officeDocument/2006/relationships/customXml" Target="../customXml/item18.xml"/><Relationship Id="rId40" Type="http://schemas.openxmlformats.org/officeDocument/2006/relationships/customXml" Target="../customXml/item21.xml"/><Relationship Id="rId45" Type="http://schemas.openxmlformats.org/officeDocument/2006/relationships/customXml" Target="../customXml/item26.xml"/><Relationship Id="rId5" Type="http://schemas.openxmlformats.org/officeDocument/2006/relationships/worksheet" Target="worksheets/sheet5.xml"/><Relationship Id="rId15" Type="http://schemas.openxmlformats.org/officeDocument/2006/relationships/connections" Target="connections.xml"/><Relationship Id="rId23" Type="http://schemas.openxmlformats.org/officeDocument/2006/relationships/customXml" Target="../customXml/item4.xml"/><Relationship Id="rId28" Type="http://schemas.openxmlformats.org/officeDocument/2006/relationships/customXml" Target="../customXml/item9.xml"/><Relationship Id="rId36" Type="http://schemas.openxmlformats.org/officeDocument/2006/relationships/customXml" Target="../customXml/item17.xml"/><Relationship Id="rId49" Type="http://schemas.openxmlformats.org/officeDocument/2006/relationships/customXml" Target="../customXml/item30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31" Type="http://schemas.openxmlformats.org/officeDocument/2006/relationships/customXml" Target="../customXml/item12.xml"/><Relationship Id="rId44" Type="http://schemas.openxmlformats.org/officeDocument/2006/relationships/customXml" Target="../customXml/item2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Relationship Id="rId22" Type="http://schemas.openxmlformats.org/officeDocument/2006/relationships/customXml" Target="../customXml/item3.xml"/><Relationship Id="rId27" Type="http://schemas.openxmlformats.org/officeDocument/2006/relationships/customXml" Target="../customXml/item8.xml"/><Relationship Id="rId30" Type="http://schemas.openxmlformats.org/officeDocument/2006/relationships/customXml" Target="../customXml/item11.xml"/><Relationship Id="rId35" Type="http://schemas.openxmlformats.org/officeDocument/2006/relationships/customXml" Target="../customXml/item16.xml"/><Relationship Id="rId43" Type="http://schemas.openxmlformats.org/officeDocument/2006/relationships/customXml" Target="../customXml/item24.xml"/><Relationship Id="rId48" Type="http://schemas.openxmlformats.org/officeDocument/2006/relationships/customXml" Target="../customXml/item29.xml"/><Relationship Id="rId8" Type="http://schemas.openxmlformats.org/officeDocument/2006/relationships/worksheet" Target="worksheets/sheet8.xml"/></Relationships>
</file>

<file path=xl/tables/table1.xml><?xml version="1.0" encoding="utf-8"?>
<table xmlns="http://schemas.openxmlformats.org/spreadsheetml/2006/main" id="2" name="Table2" displayName="Table2" ref="A2:O80" totalsRowShown="0" headerRowDxfId="48" headerRowBorderDxfId="47">
  <autoFilter ref="A2:O80"/>
  <sortState ref="A3:O80">
    <sortCondition descending="1" ref="N2:N80"/>
  </sortState>
  <tableColumns count="15">
    <tableColumn id="1" name="Last Name"/>
    <tableColumn id="2" name="First Name"/>
    <tableColumn id="3" name="Team"/>
    <tableColumn id="5" name="Port City"/>
    <tableColumn id="6" name="Wht Lake "/>
    <tableColumn id="7" name="Waterford"/>
    <tableColumn id="8" name="Cycle Law"/>
    <tableColumn id="9" name="Great Lake"/>
    <tableColumn id="10" name="Corktown"/>
    <tableColumn id="11" name="Port Sheldon"/>
    <tableColumn id="12" name="Strade B"/>
    <tableColumn id="13" name="Devos"/>
    <tableColumn id="4" name="Top 6" dataDxfId="46">
      <calculatedColumnFormula>SUMPRODUCT(LARGE(Table2[[#This Row],[Port City]:[Devos]],{1,2,3,4,5,6}))</calculatedColumnFormula>
    </tableColumn>
    <tableColumn id="15" name="Series Score" dataDxfId="45">
      <calculatedColumnFormula>IFERROR(Table2[[#This Row],[Top 6]],O3)</calculatedColumnFormula>
    </tableColumn>
    <tableColumn id="14" name="Total" dataDxfId="44">
      <calculatedColumnFormula>SUM(D3:L3)</calculatedColumnFormula>
    </tableColumn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id="13" name="Table13" displayName="Table13" ref="A2:M20" totalsRowShown="0" headerRowDxfId="11" headerRowBorderDxfId="10">
  <autoFilter ref="A2:M20"/>
  <sortState ref="A3:M20">
    <sortCondition descending="1" ref="M2:M20"/>
  </sortState>
  <tableColumns count="13">
    <tableColumn id="1" name="Last Name"/>
    <tableColumn id="2" name="First Name"/>
    <tableColumn id="3" name="Team"/>
    <tableColumn id="5" name="Port City"/>
    <tableColumn id="6" name="Wht Lake "/>
    <tableColumn id="7" name="Waterford"/>
    <tableColumn id="8" name="Cycle Law"/>
    <tableColumn id="9" name="Great Lake"/>
    <tableColumn id="10" name="Corktown"/>
    <tableColumn id="11" name="Port Sheldon"/>
    <tableColumn id="12" name="Strade B"/>
    <tableColumn id="13" name="Devos"/>
    <tableColumn id="14" name="Total" dataDxfId="9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id="14" name="Table14" displayName="Table14" ref="A2:M29" totalsRowShown="0" headerRowDxfId="8" headerRowBorderDxfId="7">
  <autoFilter ref="A2:M29"/>
  <sortState ref="A3:M29">
    <sortCondition descending="1" ref="M2:M29"/>
  </sortState>
  <tableColumns count="13">
    <tableColumn id="1" name="Last Name"/>
    <tableColumn id="2" name="First Name"/>
    <tableColumn id="3" name="Team"/>
    <tableColumn id="5" name="Port City"/>
    <tableColumn id="6" name="Wht Lake "/>
    <tableColumn id="7" name="Waterford"/>
    <tableColumn id="8" name="Cycle Law"/>
    <tableColumn id="9" name="Great Lake"/>
    <tableColumn id="10" name="Corktown"/>
    <tableColumn id="11" name="Port Sheldon"/>
    <tableColumn id="12" name="Strade B"/>
    <tableColumn id="13" name="Devos"/>
    <tableColumn id="14" name="Total" dataDxfId="6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id="15" name="Table15" displayName="Table15" ref="A2:M14" totalsRowShown="0" headerRowDxfId="5" headerRowBorderDxfId="4">
  <autoFilter ref="A2:M14"/>
  <sortState ref="A3:M14">
    <sortCondition descending="1" ref="M2:M14"/>
  </sortState>
  <tableColumns count="13">
    <tableColumn id="1" name="Last Name"/>
    <tableColumn id="2" name="First Name"/>
    <tableColumn id="3" name="Team"/>
    <tableColumn id="5" name="Port City"/>
    <tableColumn id="6" name="Wht Lake "/>
    <tableColumn id="7" name="Waterford"/>
    <tableColumn id="8" name="Cycle Law"/>
    <tableColumn id="9" name="Great Lake"/>
    <tableColumn id="10" name="Corktown"/>
    <tableColumn id="11" name="Port Sheldon"/>
    <tableColumn id="12" name="Strade B"/>
    <tableColumn id="13" name="Devos"/>
    <tableColumn id="14" name="Total" dataDxfId="3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id="16" name="Table16" displayName="Table16" ref="A2:N28" totalsRowShown="0" headerRowDxfId="2" headerRowBorderDxfId="1">
  <autoFilter ref="A2:N28"/>
  <sortState ref="A3:N28">
    <sortCondition descending="1" ref="N2:N28"/>
  </sortState>
  <tableColumns count="14">
    <tableColumn id="1" name="Last Name"/>
    <tableColumn id="2" name="First Name"/>
    <tableColumn id="3" name="Team"/>
    <tableColumn id="4" name="Column1"/>
    <tableColumn id="5" name="Port City"/>
    <tableColumn id="6" name="Wht Lake "/>
    <tableColumn id="7" name="Waterford"/>
    <tableColumn id="8" name="Cycle Law"/>
    <tableColumn id="9" name="Great Lake"/>
    <tableColumn id="10" name="Corktown"/>
    <tableColumn id="11" name="Port Sheldon"/>
    <tableColumn id="12" name="Strade B"/>
    <tableColumn id="13" name="Devos"/>
    <tableColumn id="14" name="Total" dataDxfId="0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3" name="Table3" displayName="Table3" ref="A2:O81" totalsRowShown="0" headerRowDxfId="43" headerRowBorderDxfId="42">
  <autoFilter ref="A2:O81"/>
  <sortState ref="A3:O81">
    <sortCondition descending="1" ref="N2:N81"/>
  </sortState>
  <tableColumns count="15">
    <tableColumn id="1" name="Last Name"/>
    <tableColumn id="2" name="First Name"/>
    <tableColumn id="3" name="Team"/>
    <tableColumn id="5" name="Port City"/>
    <tableColumn id="6" name="Wht Lake "/>
    <tableColumn id="7" name="Waterford"/>
    <tableColumn id="8" name="Cycle Law"/>
    <tableColumn id="9" name="Great Lake"/>
    <tableColumn id="10" name="Corktown"/>
    <tableColumn id="11" name="Port Sheldon"/>
    <tableColumn id="12" name="Strade B"/>
    <tableColumn id="13" name="Devos"/>
    <tableColumn id="4" name="Top6" dataDxfId="41">
      <calculatedColumnFormula>SUMPRODUCT(LARGE(Table3[[#This Row],[Port City]:[Devos]],{1,2,3,4,5,6}))</calculatedColumnFormula>
    </tableColumn>
    <tableColumn id="15" name="Series Score" dataDxfId="40">
      <calculatedColumnFormula>IFERROR(M3,O3)</calculatedColumnFormula>
    </tableColumn>
    <tableColumn id="14" name="Total" dataDxfId="39">
      <calculatedColumnFormula>SUM(D3:L3)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4" name="Table4" displayName="Table4" ref="A2:O95" totalsRowShown="0" headerRowDxfId="38" headerRowBorderDxfId="37">
  <autoFilter ref="A2:O95"/>
  <sortState ref="A3:O95">
    <sortCondition descending="1" ref="N2:N95"/>
  </sortState>
  <tableColumns count="15">
    <tableColumn id="1" name="Last Name"/>
    <tableColumn id="2" name="First Name"/>
    <tableColumn id="3" name="Team"/>
    <tableColumn id="5" name="Port City"/>
    <tableColumn id="6" name="Wht Lake "/>
    <tableColumn id="7" name="Waterford"/>
    <tableColumn id="8" name="Cycle Law"/>
    <tableColumn id="9" name="Great Lake"/>
    <tableColumn id="10" name="Corktown"/>
    <tableColumn id="11" name="Port Sheldon"/>
    <tableColumn id="12" name="Strade B"/>
    <tableColumn id="13" name="Devos"/>
    <tableColumn id="4" name="Top6" dataDxfId="36">
      <calculatedColumnFormula>SUMPRODUCT(LARGE(Table4[[#This Row],[Port City]:[Devos]],{1,2,3,4,5,6}))</calculatedColumnFormula>
    </tableColumn>
    <tableColumn id="15" name="Series Total" dataDxfId="35">
      <calculatedColumnFormula>IFERROR(M3,O3)</calculatedColumnFormula>
    </tableColumn>
    <tableColumn id="14" name="Total" dataDxfId="34">
      <calculatedColumnFormula>SUM(D3:L3)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8" name="Table8" displayName="Table8" ref="A2:O39" totalsRowShown="0" headerRowDxfId="33" headerRowBorderDxfId="32">
  <autoFilter ref="A2:O39"/>
  <sortState ref="A3:O39">
    <sortCondition descending="1" ref="O2:O39"/>
  </sortState>
  <tableColumns count="15">
    <tableColumn id="1" name="Last Name"/>
    <tableColumn id="2" name="First Name"/>
    <tableColumn id="3" name="Team"/>
    <tableColumn id="5" name="Port City"/>
    <tableColumn id="6" name="Wht Lake "/>
    <tableColumn id="7" name="Waterford"/>
    <tableColumn id="8" name="Cycle Law"/>
    <tableColumn id="9" name="Great Lake"/>
    <tableColumn id="10" name="Corktown"/>
    <tableColumn id="11" name="Port Sheldon"/>
    <tableColumn id="12" name="Strade B"/>
    <tableColumn id="13" name="Devos"/>
    <tableColumn id="15" name="Top 6" dataDxfId="31">
      <calculatedColumnFormula>SUMPRODUCT(LARGE(Table8[[#This Row],[Port City]:[Devos]],{1,2,3,4,5,6}))</calculatedColumnFormula>
    </tableColumn>
    <tableColumn id="4" name="Series Score" dataDxfId="30">
      <calculatedColumnFormula>IFERROR(M3,O3)</calculatedColumnFormula>
    </tableColumn>
    <tableColumn id="14" name="Total" dataDxfId="29">
      <calculatedColumnFormula>SUM(D3:L3)</calculatedColumn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5" name="Table5" displayName="Table5" ref="A2:O74" totalsRowShown="0" headerRowDxfId="28" headerRowBorderDxfId="27">
  <autoFilter ref="A2:O74"/>
  <sortState ref="A3:O74">
    <sortCondition descending="1" ref="N2:N74"/>
  </sortState>
  <tableColumns count="15">
    <tableColumn id="1" name="Last Name"/>
    <tableColumn id="2" name="First Name"/>
    <tableColumn id="3" name="Team"/>
    <tableColumn id="5" name="Port City"/>
    <tableColumn id="6" name="Wht Lake "/>
    <tableColumn id="7" name="Waterford"/>
    <tableColumn id="8" name="Cycle Law"/>
    <tableColumn id="9" name="Great Lake"/>
    <tableColumn id="10" name="Corktown"/>
    <tableColumn id="11" name="Port Sheldon"/>
    <tableColumn id="12" name="Strade B"/>
    <tableColumn id="13" name="Devos"/>
    <tableColumn id="15" name="Top 6" dataDxfId="26">
      <calculatedColumnFormula>SUMPRODUCT(LARGE(Table5[[#This Row],[Port City]:[Devos]],{1,2,3,4,5,6}))</calculatedColumnFormula>
    </tableColumn>
    <tableColumn id="4" name="Series Score" dataDxfId="25">
      <calculatedColumnFormula>IFERROR(M3,O3)</calculatedColumnFormula>
    </tableColumn>
    <tableColumn id="14" name="Total" dataDxfId="24">
      <calculatedColumnFormula>SUM(D3:L3)</calculatedColumnFormula>
    </tableColumn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id="6" name="Table6" displayName="Table6" ref="A2:M66" totalsRowShown="0" headerRowDxfId="23" headerRowBorderDxfId="22">
  <autoFilter ref="A2:M66"/>
  <sortState ref="A3:M66">
    <sortCondition descending="1" ref="M2:M66"/>
  </sortState>
  <tableColumns count="13">
    <tableColumn id="1" name="Last Name"/>
    <tableColumn id="2" name="First Name"/>
    <tableColumn id="3" name="Team"/>
    <tableColumn id="5" name="Port City"/>
    <tableColumn id="6" name="Wht Lake "/>
    <tableColumn id="7" name="Waterford"/>
    <tableColumn id="8" name="Cycle Law"/>
    <tableColumn id="9" name="Great Lake"/>
    <tableColumn id="10" name="Corktown"/>
    <tableColumn id="11" name="Port Sheldon"/>
    <tableColumn id="12" name="Strade B"/>
    <tableColumn id="13" name="Devos"/>
    <tableColumn id="14" name="Total" dataDxfId="21">
      <calculatedColumnFormula>SUM(D3:L3)</calculatedColumnFormula>
    </tableColumn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id="7" name="Table7" displayName="Table7" ref="A2:M26" totalsRowShown="0" headerRowDxfId="20" headerRowBorderDxfId="19">
  <autoFilter ref="A2:M26"/>
  <sortState ref="A3:M26">
    <sortCondition descending="1" ref="M2:M26"/>
  </sortState>
  <tableColumns count="13">
    <tableColumn id="1" name="Last Name"/>
    <tableColumn id="2" name="First Name"/>
    <tableColumn id="3" name="Team"/>
    <tableColumn id="5" name="Port City"/>
    <tableColumn id="6" name="Wht Lake "/>
    <tableColumn id="7" name="Waterford"/>
    <tableColumn id="8" name="Cycle Law"/>
    <tableColumn id="9" name="Great Lake"/>
    <tableColumn id="10" name="Corktown"/>
    <tableColumn id="11" name="Port Sheldon"/>
    <tableColumn id="12" name="Strade B"/>
    <tableColumn id="13" name="Devos"/>
    <tableColumn id="14" name="Total" dataDxfId="18">
      <calculatedColumnFormula>SUM(D3:L3)</calculatedColumnFormula>
    </tableColumn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id="11" name="Table11" displayName="Table11" ref="A2:M40" totalsRowShown="0" headerRowDxfId="17" headerRowBorderDxfId="16">
  <autoFilter ref="A2:M40"/>
  <sortState ref="A3:M40">
    <sortCondition descending="1" ref="M2:M40"/>
  </sortState>
  <tableColumns count="13">
    <tableColumn id="1" name="Last Name"/>
    <tableColumn id="2" name="First Name"/>
    <tableColumn id="3" name="Team"/>
    <tableColumn id="5" name="Port City"/>
    <tableColumn id="6" name="Wht Lake "/>
    <tableColumn id="7" name="Waterford"/>
    <tableColumn id="8" name="Cycle Law"/>
    <tableColumn id="9" name="Great Lake"/>
    <tableColumn id="10" name="Corktown"/>
    <tableColumn id="11" name="Port Sheldon"/>
    <tableColumn id="12" name="Strade B"/>
    <tableColumn id="13" name="Devos"/>
    <tableColumn id="14" name="Total" dataDxfId="15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id="12" name="Table12" displayName="Table12" ref="A2:M22" totalsRowShown="0" headerRowDxfId="14" headerRowBorderDxfId="13">
  <autoFilter ref="A2:M22"/>
  <sortState ref="A3:M22">
    <sortCondition descending="1" ref="M2:M22"/>
  </sortState>
  <tableColumns count="13">
    <tableColumn id="1" name="Last Name"/>
    <tableColumn id="2" name="First Name"/>
    <tableColumn id="3" name="Team"/>
    <tableColumn id="5" name="Port City"/>
    <tableColumn id="6" name="Wht Lake "/>
    <tableColumn id="7" name="Waterford"/>
    <tableColumn id="8" name="Cycle Law"/>
    <tableColumn id="9" name="Great Lake"/>
    <tableColumn id="10" name="Corktown"/>
    <tableColumn id="11" name="Port Sheldon"/>
    <tableColumn id="12" name="Strade B"/>
    <tableColumn id="13" name="Devos"/>
    <tableColumn id="14" name="Total" dataDxfId="1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80"/>
  <sheetViews>
    <sheetView workbookViewId="0">
      <selection activeCell="M6" sqref="M6"/>
    </sheetView>
  </sheetViews>
  <sheetFormatPr defaultRowHeight="12.75" x14ac:dyDescent="0.2"/>
  <cols>
    <col min="1" max="1" width="12.7109375" customWidth="1"/>
    <col min="2" max="2" width="12.85546875" customWidth="1"/>
    <col min="3" max="3" width="16.85546875" customWidth="1"/>
    <col min="4" max="4" width="12.140625" customWidth="1"/>
    <col min="5" max="5" width="12.28515625" customWidth="1"/>
    <col min="6" max="6" width="12.140625" customWidth="1"/>
    <col min="7" max="7" width="12.5703125" customWidth="1"/>
    <col min="8" max="8" width="13.140625" customWidth="1"/>
    <col min="9" max="9" width="11.7109375" customWidth="1"/>
    <col min="10" max="10" width="15" customWidth="1"/>
    <col min="11" max="11" width="11" customWidth="1"/>
    <col min="12" max="13" width="8.85546875" customWidth="1"/>
    <col min="14" max="14" width="13.85546875" style="1" customWidth="1"/>
    <col min="15" max="15" width="8.85546875" hidden="1" customWidth="1"/>
  </cols>
  <sheetData>
    <row r="2" spans="1:15" x14ac:dyDescent="0.2">
      <c r="A2" s="2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2" t="s">
        <v>5</v>
      </c>
      <c r="G2" s="2" t="s">
        <v>6</v>
      </c>
      <c r="H2" s="2" t="s">
        <v>7</v>
      </c>
      <c r="I2" s="2" t="s">
        <v>8</v>
      </c>
      <c r="J2" s="2" t="s">
        <v>9</v>
      </c>
      <c r="K2" s="2" t="s">
        <v>10</v>
      </c>
      <c r="L2" s="2" t="s">
        <v>11</v>
      </c>
      <c r="M2" s="2" t="s">
        <v>503</v>
      </c>
      <c r="N2" s="2" t="s">
        <v>504</v>
      </c>
      <c r="O2" s="2" t="s">
        <v>12</v>
      </c>
    </row>
    <row r="3" spans="1:15" x14ac:dyDescent="0.2">
      <c r="A3" t="s">
        <v>224</v>
      </c>
      <c r="B3" t="s">
        <v>223</v>
      </c>
      <c r="C3" t="s">
        <v>136</v>
      </c>
      <c r="E3">
        <v>80</v>
      </c>
      <c r="G3">
        <v>70</v>
      </c>
      <c r="J3">
        <v>80</v>
      </c>
      <c r="K3">
        <v>70</v>
      </c>
      <c r="L3">
        <v>60</v>
      </c>
      <c r="M3" t="e">
        <f>SUMPRODUCT(LARGE(Table2[[#This Row],[Port City]:[Devos]],{1,2,3,4,5,6}))</f>
        <v>#NUM!</v>
      </c>
      <c r="N3" s="1">
        <f>IFERROR(Table2[[#This Row],[Top 6]],O3)</f>
        <v>360</v>
      </c>
      <c r="O3" s="1">
        <f t="shared" ref="O3:O34" si="0">SUM(D3:L3)</f>
        <v>360</v>
      </c>
    </row>
    <row r="4" spans="1:15" x14ac:dyDescent="0.2">
      <c r="A4" t="s">
        <v>208</v>
      </c>
      <c r="B4" t="s">
        <v>209</v>
      </c>
      <c r="C4" t="s">
        <v>136</v>
      </c>
      <c r="D4">
        <v>60</v>
      </c>
      <c r="E4">
        <v>30</v>
      </c>
      <c r="G4">
        <v>25</v>
      </c>
      <c r="H4">
        <v>80</v>
      </c>
      <c r="J4">
        <v>50</v>
      </c>
      <c r="K4">
        <v>100</v>
      </c>
      <c r="M4">
        <f>SUMPRODUCT(LARGE(Table2[[#This Row],[Port City]:[Devos]],{1,2,3,4,5,6}))</f>
        <v>345</v>
      </c>
      <c r="N4" s="1">
        <f>IFERROR(Table2[[#This Row],[Top 6]],O4)</f>
        <v>345</v>
      </c>
      <c r="O4" s="1">
        <f t="shared" si="0"/>
        <v>345</v>
      </c>
    </row>
    <row r="5" spans="1:15" x14ac:dyDescent="0.2">
      <c r="A5" t="s">
        <v>212</v>
      </c>
      <c r="B5" t="s">
        <v>213</v>
      </c>
      <c r="C5" t="s">
        <v>29</v>
      </c>
      <c r="D5">
        <v>45</v>
      </c>
      <c r="E5">
        <v>25</v>
      </c>
      <c r="F5">
        <v>40</v>
      </c>
      <c r="G5">
        <v>25</v>
      </c>
      <c r="H5">
        <v>100</v>
      </c>
      <c r="I5">
        <v>10</v>
      </c>
      <c r="K5">
        <v>80</v>
      </c>
      <c r="L5">
        <v>30</v>
      </c>
      <c r="M5">
        <f>SUMPRODUCT(LARGE(Table2[[#This Row],[Port City]:[Devos]],{1,2,3,4,5,6}))</f>
        <v>320</v>
      </c>
      <c r="N5" s="1">
        <f>IFERROR(Table2[[#This Row],[Top 6]],O5)+20</f>
        <v>340</v>
      </c>
      <c r="O5" s="1">
        <f t="shared" si="0"/>
        <v>355</v>
      </c>
    </row>
    <row r="6" spans="1:15" x14ac:dyDescent="0.2">
      <c r="A6" t="s">
        <v>233</v>
      </c>
      <c r="B6" t="s">
        <v>221</v>
      </c>
      <c r="C6" t="s">
        <v>136</v>
      </c>
      <c r="F6">
        <v>100</v>
      </c>
      <c r="G6">
        <v>80</v>
      </c>
      <c r="L6">
        <v>70</v>
      </c>
      <c r="M6" t="e">
        <f>SUMPRODUCT(LARGE(Table2[[#This Row],[Port City]:[Devos]],{1,2,3,4,5,6}))</f>
        <v>#NUM!</v>
      </c>
      <c r="N6" s="1">
        <f>IFERROR(Table2[[#This Row],[Top 6]],O6)</f>
        <v>250</v>
      </c>
      <c r="O6" s="1">
        <f t="shared" si="0"/>
        <v>250</v>
      </c>
    </row>
    <row r="7" spans="1:15" x14ac:dyDescent="0.2">
      <c r="A7" t="s">
        <v>205</v>
      </c>
      <c r="B7" t="s">
        <v>60</v>
      </c>
      <c r="C7" t="s">
        <v>188</v>
      </c>
      <c r="D7">
        <v>80</v>
      </c>
      <c r="E7">
        <v>30</v>
      </c>
      <c r="F7">
        <v>80</v>
      </c>
      <c r="L7">
        <v>50</v>
      </c>
      <c r="M7" t="e">
        <f>SUMPRODUCT(LARGE(Table2[[#This Row],[Port City]:[Devos]],{1,2,3,4,5,6}))</f>
        <v>#NUM!</v>
      </c>
      <c r="N7" s="1">
        <f>IFERROR(Table2[[#This Row],[Top 6]],O7)</f>
        <v>240</v>
      </c>
      <c r="O7" s="1">
        <f t="shared" si="0"/>
        <v>240</v>
      </c>
    </row>
    <row r="8" spans="1:15" x14ac:dyDescent="0.2">
      <c r="A8" t="s">
        <v>402</v>
      </c>
      <c r="B8" t="s">
        <v>403</v>
      </c>
      <c r="G8">
        <v>100</v>
      </c>
      <c r="I8">
        <v>25</v>
      </c>
      <c r="J8">
        <v>100</v>
      </c>
      <c r="M8" t="e">
        <f>SUMPRODUCT(LARGE(Table2[[#This Row],[Port City]:[Devos]],{1,2,3,4,5,6}))</f>
        <v>#NUM!</v>
      </c>
      <c r="N8" s="1">
        <f>IFERROR(Table2[[#This Row],[Top 6]],O8)</f>
        <v>225</v>
      </c>
      <c r="O8" s="1">
        <f t="shared" si="0"/>
        <v>225</v>
      </c>
    </row>
    <row r="9" spans="1:15" x14ac:dyDescent="0.2">
      <c r="A9" t="s">
        <v>206</v>
      </c>
      <c r="B9" t="s">
        <v>207</v>
      </c>
      <c r="C9" t="s">
        <v>136</v>
      </c>
      <c r="D9">
        <v>70</v>
      </c>
      <c r="E9">
        <v>45</v>
      </c>
      <c r="G9">
        <v>60</v>
      </c>
      <c r="J9">
        <v>40</v>
      </c>
      <c r="M9" t="e">
        <f>SUMPRODUCT(LARGE(Table2[[#This Row],[Port City]:[Devos]],{1,2,3,4,5,6}))</f>
        <v>#NUM!</v>
      </c>
      <c r="N9" s="1">
        <f>IFERROR(Table2[[#This Row],[Top 6]],O9)</f>
        <v>215</v>
      </c>
      <c r="O9" s="1">
        <f t="shared" si="0"/>
        <v>215</v>
      </c>
    </row>
    <row r="10" spans="1:15" x14ac:dyDescent="0.2">
      <c r="A10" t="s">
        <v>214</v>
      </c>
      <c r="B10" t="s">
        <v>215</v>
      </c>
      <c r="C10" t="s">
        <v>204</v>
      </c>
      <c r="D10">
        <v>40</v>
      </c>
      <c r="E10">
        <v>25</v>
      </c>
      <c r="G10">
        <v>45</v>
      </c>
      <c r="I10">
        <v>25</v>
      </c>
      <c r="J10">
        <v>30</v>
      </c>
      <c r="L10">
        <v>30</v>
      </c>
      <c r="M10">
        <f>SUMPRODUCT(LARGE(Table2[[#This Row],[Port City]:[Devos]],{1,2,3,4,5,6}))</f>
        <v>195</v>
      </c>
      <c r="N10" s="1">
        <f>IFERROR(Table2[[#This Row],[Top 6]],O10)</f>
        <v>195</v>
      </c>
      <c r="O10" s="1">
        <f t="shared" si="0"/>
        <v>195</v>
      </c>
    </row>
    <row r="11" spans="1:15" x14ac:dyDescent="0.2">
      <c r="A11" t="s">
        <v>203</v>
      </c>
      <c r="B11" t="s">
        <v>62</v>
      </c>
      <c r="C11" t="s">
        <v>204</v>
      </c>
      <c r="D11">
        <v>100</v>
      </c>
      <c r="E11">
        <v>35</v>
      </c>
      <c r="G11">
        <v>50</v>
      </c>
      <c r="M11" t="e">
        <f>SUMPRODUCT(LARGE(Table2[[#This Row],[Port City]:[Devos]],{1,2,3,4,5,6}))</f>
        <v>#NUM!</v>
      </c>
      <c r="N11" s="1">
        <f>IFERROR(Table2[[#This Row],[Top 6]],O11)</f>
        <v>185</v>
      </c>
      <c r="O11" s="1">
        <f t="shared" si="0"/>
        <v>185</v>
      </c>
    </row>
    <row r="12" spans="1:15" x14ac:dyDescent="0.2">
      <c r="A12" t="s">
        <v>222</v>
      </c>
      <c r="B12" t="s">
        <v>221</v>
      </c>
      <c r="C12" t="s">
        <v>238</v>
      </c>
      <c r="E12">
        <v>100</v>
      </c>
      <c r="L12">
        <v>35</v>
      </c>
      <c r="M12" t="e">
        <f>SUMPRODUCT(LARGE(Table2[[#This Row],[Port City]:[Devos]],{1,2,3,4,5,6}))</f>
        <v>#NUM!</v>
      </c>
      <c r="N12" s="1">
        <f>IFERROR(Table2[[#This Row],[Top 6]],O12)</f>
        <v>135</v>
      </c>
      <c r="O12" s="1">
        <f t="shared" si="0"/>
        <v>135</v>
      </c>
    </row>
    <row r="13" spans="1:15" x14ac:dyDescent="0.2">
      <c r="A13" t="s">
        <v>216</v>
      </c>
      <c r="B13" t="s">
        <v>217</v>
      </c>
      <c r="C13" t="s">
        <v>136</v>
      </c>
      <c r="D13">
        <v>35</v>
      </c>
      <c r="E13">
        <v>10</v>
      </c>
      <c r="F13">
        <v>50</v>
      </c>
      <c r="G13">
        <v>30</v>
      </c>
      <c r="M13" t="e">
        <f>SUMPRODUCT(LARGE(Table2[[#This Row],[Port City]:[Devos]],{1,2,3,4,5,6}))</f>
        <v>#NUM!</v>
      </c>
      <c r="N13" s="1">
        <f>IFERROR(Table2[[#This Row],[Top 6]],O13)</f>
        <v>125</v>
      </c>
      <c r="O13" s="1">
        <f t="shared" si="0"/>
        <v>125</v>
      </c>
    </row>
    <row r="14" spans="1:15" x14ac:dyDescent="0.2">
      <c r="A14" t="s">
        <v>127</v>
      </c>
      <c r="B14" t="s">
        <v>215</v>
      </c>
      <c r="D14">
        <v>10</v>
      </c>
      <c r="H14">
        <v>70</v>
      </c>
      <c r="L14">
        <v>25</v>
      </c>
      <c r="M14" t="e">
        <f>SUMPRODUCT(LARGE(Table2[[#This Row],[Port City]:[Devos]],{1,2,3,4,5,6}))</f>
        <v>#NUM!</v>
      </c>
      <c r="N14" s="1">
        <f>IFERROR(Table2[[#This Row],[Top 6]],O14)</f>
        <v>105</v>
      </c>
      <c r="O14" s="1">
        <f t="shared" si="0"/>
        <v>105</v>
      </c>
    </row>
    <row r="15" spans="1:15" x14ac:dyDescent="0.2">
      <c r="A15" t="s">
        <v>611</v>
      </c>
      <c r="B15" t="s">
        <v>180</v>
      </c>
      <c r="L15">
        <v>100</v>
      </c>
      <c r="M15" t="e">
        <f>SUMPRODUCT(LARGE(Table2[[#This Row],[Port City]:[Devos]],{1,2,3,4,5,6}))</f>
        <v>#NUM!</v>
      </c>
      <c r="N15" s="1">
        <f>IFERROR(Table2[[#This Row],[Top 6]],O15)</f>
        <v>100</v>
      </c>
      <c r="O15" s="1">
        <f t="shared" si="0"/>
        <v>100</v>
      </c>
    </row>
    <row r="16" spans="1:15" x14ac:dyDescent="0.2">
      <c r="A16" t="s">
        <v>480</v>
      </c>
      <c r="B16" t="s">
        <v>219</v>
      </c>
      <c r="I16">
        <v>100</v>
      </c>
      <c r="M16" t="e">
        <f>SUMPRODUCT(LARGE(Table2[[#This Row],[Port City]:[Devos]],{1,2,3,4,5,6}))</f>
        <v>#NUM!</v>
      </c>
      <c r="N16" s="1">
        <f>IFERROR(Table2[[#This Row],[Top 6]],O16)</f>
        <v>100</v>
      </c>
      <c r="O16" s="1">
        <f t="shared" si="0"/>
        <v>100</v>
      </c>
    </row>
    <row r="17" spans="1:15" x14ac:dyDescent="0.2">
      <c r="A17" t="s">
        <v>292</v>
      </c>
      <c r="B17" t="s">
        <v>215</v>
      </c>
      <c r="F17">
        <v>60</v>
      </c>
      <c r="G17">
        <v>25</v>
      </c>
      <c r="M17" t="e">
        <f>SUMPRODUCT(LARGE(Table2[[#This Row],[Port City]:[Devos]],{1,2,3,4,5,6}))</f>
        <v>#NUM!</v>
      </c>
      <c r="N17" s="1">
        <f>IFERROR(Table2[[#This Row],[Top 6]],O17)</f>
        <v>85</v>
      </c>
      <c r="O17" s="1">
        <f t="shared" si="0"/>
        <v>85</v>
      </c>
    </row>
    <row r="18" spans="1:15" x14ac:dyDescent="0.2">
      <c r="A18" t="s">
        <v>185</v>
      </c>
      <c r="B18" t="s">
        <v>186</v>
      </c>
      <c r="C18" t="s">
        <v>187</v>
      </c>
      <c r="D18">
        <v>25</v>
      </c>
      <c r="H18">
        <v>60</v>
      </c>
      <c r="M18" t="e">
        <f>SUMPRODUCT(LARGE(Table2[[#This Row],[Port City]:[Devos]],{1,2,3,4,5,6}))</f>
        <v>#NUM!</v>
      </c>
      <c r="N18" s="1">
        <f>IFERROR(Table2[[#This Row],[Top 6]],O18)</f>
        <v>85</v>
      </c>
      <c r="O18" s="1">
        <f t="shared" si="0"/>
        <v>85</v>
      </c>
    </row>
    <row r="19" spans="1:15" x14ac:dyDescent="0.2">
      <c r="A19" t="s">
        <v>612</v>
      </c>
      <c r="B19" t="s">
        <v>128</v>
      </c>
      <c r="L19">
        <v>80</v>
      </c>
      <c r="M19" t="e">
        <f>SUMPRODUCT(LARGE(Table2[[#This Row],[Port City]:[Devos]],{1,2,3,4,5,6}))</f>
        <v>#NUM!</v>
      </c>
      <c r="N19" s="1">
        <f>IFERROR(Table2[[#This Row],[Top 6]],O19)</f>
        <v>80</v>
      </c>
      <c r="O19" s="1">
        <f t="shared" si="0"/>
        <v>80</v>
      </c>
    </row>
    <row r="20" spans="1:15" x14ac:dyDescent="0.2">
      <c r="A20" t="s">
        <v>481</v>
      </c>
      <c r="B20" t="s">
        <v>190</v>
      </c>
      <c r="I20">
        <v>80</v>
      </c>
      <c r="M20" t="e">
        <f>SUMPRODUCT(LARGE(Table2[[#This Row],[Port City]:[Devos]],{1,2,3,4,5,6}))</f>
        <v>#NUM!</v>
      </c>
      <c r="N20" s="1">
        <f>IFERROR(Table2[[#This Row],[Top 6]],O20)</f>
        <v>80</v>
      </c>
      <c r="O20" s="1">
        <f t="shared" si="0"/>
        <v>80</v>
      </c>
    </row>
    <row r="21" spans="1:15" x14ac:dyDescent="0.2">
      <c r="A21" t="s">
        <v>587</v>
      </c>
      <c r="B21" t="s">
        <v>588</v>
      </c>
      <c r="J21">
        <v>70</v>
      </c>
      <c r="L21">
        <v>10</v>
      </c>
      <c r="M21" t="e">
        <f>SUMPRODUCT(LARGE(Table2[[#This Row],[Port City]:[Devos]],{1,2,3,4,5,6}))</f>
        <v>#NUM!</v>
      </c>
      <c r="N21" s="1">
        <f>IFERROR(Table2[[#This Row],[Top 6]],O21)</f>
        <v>80</v>
      </c>
      <c r="O21" s="1">
        <f t="shared" si="0"/>
        <v>80</v>
      </c>
    </row>
    <row r="22" spans="1:15" x14ac:dyDescent="0.2">
      <c r="A22" t="s">
        <v>227</v>
      </c>
      <c r="B22" t="s">
        <v>64</v>
      </c>
      <c r="E22">
        <v>40</v>
      </c>
      <c r="I22">
        <v>35</v>
      </c>
      <c r="M22" t="e">
        <f>SUMPRODUCT(LARGE(Table2[[#This Row],[Port City]:[Devos]],{1,2,3,4,5,6}))</f>
        <v>#NUM!</v>
      </c>
      <c r="N22" s="1">
        <f>IFERROR(Table2[[#This Row],[Top 6]],O22)</f>
        <v>75</v>
      </c>
      <c r="O22" s="1">
        <f t="shared" si="0"/>
        <v>75</v>
      </c>
    </row>
    <row r="23" spans="1:15" x14ac:dyDescent="0.2">
      <c r="A23" t="s">
        <v>226</v>
      </c>
      <c r="B23" t="s">
        <v>122</v>
      </c>
      <c r="E23">
        <v>50</v>
      </c>
      <c r="L23">
        <v>25</v>
      </c>
      <c r="M23" t="e">
        <f>SUMPRODUCT(LARGE(Table2[[#This Row],[Port City]:[Devos]],{1,2,3,4,5,6}))</f>
        <v>#NUM!</v>
      </c>
      <c r="N23" s="1">
        <f>IFERROR(Table2[[#This Row],[Top 6]],O23)</f>
        <v>75</v>
      </c>
      <c r="O23" s="1">
        <f t="shared" si="0"/>
        <v>75</v>
      </c>
    </row>
    <row r="24" spans="1:15" x14ac:dyDescent="0.2">
      <c r="A24" t="s">
        <v>482</v>
      </c>
      <c r="B24" t="s">
        <v>483</v>
      </c>
      <c r="I24">
        <v>70</v>
      </c>
      <c r="M24" t="e">
        <f>SUMPRODUCT(LARGE(Table2[[#This Row],[Port City]:[Devos]],{1,2,3,4,5,6}))</f>
        <v>#NUM!</v>
      </c>
      <c r="N24" s="1">
        <f>IFERROR(Table2[[#This Row],[Top 6]],O24)</f>
        <v>70</v>
      </c>
      <c r="O24" s="1">
        <f t="shared" si="0"/>
        <v>70</v>
      </c>
    </row>
    <row r="25" spans="1:15" x14ac:dyDescent="0.2">
      <c r="A25" t="s">
        <v>228</v>
      </c>
      <c r="B25" t="s">
        <v>239</v>
      </c>
      <c r="E25">
        <v>70</v>
      </c>
      <c r="M25" t="e">
        <f>SUMPRODUCT(LARGE(Table2[[#This Row],[Port City]:[Devos]],{1,2,3,4,5,6}))</f>
        <v>#NUM!</v>
      </c>
      <c r="N25" s="1">
        <f>IFERROR(Table2[[#This Row],[Top 6]],O25)</f>
        <v>70</v>
      </c>
      <c r="O25" s="1">
        <f t="shared" si="0"/>
        <v>70</v>
      </c>
    </row>
    <row r="26" spans="1:15" x14ac:dyDescent="0.2">
      <c r="A26" t="s">
        <v>291</v>
      </c>
      <c r="B26" t="s">
        <v>273</v>
      </c>
      <c r="F26">
        <v>70</v>
      </c>
      <c r="M26" t="e">
        <f>SUMPRODUCT(LARGE(Table2[[#This Row],[Port City]:[Devos]],{1,2,3,4,5,6}))</f>
        <v>#NUM!</v>
      </c>
      <c r="N26" s="1">
        <f>IFERROR(Table2[[#This Row],[Top 6]],O26)</f>
        <v>70</v>
      </c>
      <c r="O26" s="1">
        <f t="shared" si="0"/>
        <v>70</v>
      </c>
    </row>
    <row r="27" spans="1:15" x14ac:dyDescent="0.2">
      <c r="A27" t="s">
        <v>318</v>
      </c>
      <c r="B27" t="s">
        <v>273</v>
      </c>
      <c r="J27">
        <v>60</v>
      </c>
      <c r="M27" t="e">
        <f>SUMPRODUCT(LARGE(Table2[[#This Row],[Port City]:[Devos]],{1,2,3,4,5,6}))</f>
        <v>#NUM!</v>
      </c>
      <c r="N27" s="1">
        <f>IFERROR(Table2[[#This Row],[Top 6]],O27)</f>
        <v>60</v>
      </c>
      <c r="O27" s="1">
        <f t="shared" si="0"/>
        <v>60</v>
      </c>
    </row>
    <row r="28" spans="1:15" x14ac:dyDescent="0.2">
      <c r="A28" t="s">
        <v>484</v>
      </c>
      <c r="B28" t="s">
        <v>485</v>
      </c>
      <c r="I28">
        <v>60</v>
      </c>
      <c r="M28" t="e">
        <f>SUMPRODUCT(LARGE(Table2[[#This Row],[Port City]:[Devos]],{1,2,3,4,5,6}))</f>
        <v>#NUM!</v>
      </c>
      <c r="N28" s="1">
        <f>IFERROR(Table2[[#This Row],[Top 6]],O28)</f>
        <v>60</v>
      </c>
      <c r="O28" s="1">
        <f t="shared" si="0"/>
        <v>60</v>
      </c>
    </row>
    <row r="29" spans="1:15" x14ac:dyDescent="0.2">
      <c r="A29" t="s">
        <v>146</v>
      </c>
      <c r="B29" t="s">
        <v>147</v>
      </c>
      <c r="C29" t="s">
        <v>204</v>
      </c>
      <c r="D29">
        <v>25</v>
      </c>
      <c r="G29">
        <v>35</v>
      </c>
      <c r="M29" t="e">
        <f>SUMPRODUCT(LARGE(Table2[[#This Row],[Port City]:[Devos]],{1,2,3,4,5,6}))</f>
        <v>#NUM!</v>
      </c>
      <c r="N29" s="1">
        <f>IFERROR(Table2[[#This Row],[Top 6]],O29)</f>
        <v>60</v>
      </c>
      <c r="O29" s="1">
        <f t="shared" si="0"/>
        <v>60</v>
      </c>
    </row>
    <row r="30" spans="1:15" x14ac:dyDescent="0.2">
      <c r="A30" t="s">
        <v>225</v>
      </c>
      <c r="B30" t="s">
        <v>93</v>
      </c>
      <c r="E30">
        <v>60</v>
      </c>
      <c r="M30" t="e">
        <f>SUMPRODUCT(LARGE(Table2[[#This Row],[Port City]:[Devos]],{1,2,3,4,5,6}))</f>
        <v>#NUM!</v>
      </c>
      <c r="N30" s="1">
        <f>IFERROR(Table2[[#This Row],[Top 6]],O30)</f>
        <v>60</v>
      </c>
      <c r="O30" s="1">
        <f t="shared" si="0"/>
        <v>60</v>
      </c>
    </row>
    <row r="31" spans="1:15" x14ac:dyDescent="0.2">
      <c r="A31" t="s">
        <v>598</v>
      </c>
      <c r="B31" t="s">
        <v>109</v>
      </c>
      <c r="K31">
        <v>60</v>
      </c>
      <c r="M31" t="e">
        <f>SUMPRODUCT(LARGE(Table2[[#This Row],[Port City]:[Devos]],{1,2,3,4,5,6}))</f>
        <v>#NUM!</v>
      </c>
      <c r="N31" s="1">
        <f>IFERROR(Table2[[#This Row],[Top 6]],O31)</f>
        <v>60</v>
      </c>
      <c r="O31" s="1">
        <f t="shared" si="0"/>
        <v>60</v>
      </c>
    </row>
    <row r="32" spans="1:15" x14ac:dyDescent="0.2">
      <c r="A32" t="s">
        <v>232</v>
      </c>
      <c r="B32" t="s">
        <v>231</v>
      </c>
      <c r="C32" t="s">
        <v>136</v>
      </c>
      <c r="E32">
        <v>25</v>
      </c>
      <c r="F32">
        <v>30</v>
      </c>
      <c r="M32" t="e">
        <f>SUMPRODUCT(LARGE(Table2[[#This Row],[Port City]:[Devos]],{1,2,3,4,5,6}))</f>
        <v>#NUM!</v>
      </c>
      <c r="N32" s="1">
        <f>IFERROR(Table2[[#This Row],[Top 6]],O32)</f>
        <v>55</v>
      </c>
      <c r="O32" s="1">
        <f t="shared" si="0"/>
        <v>55</v>
      </c>
    </row>
    <row r="33" spans="1:15" x14ac:dyDescent="0.2">
      <c r="A33" t="s">
        <v>486</v>
      </c>
      <c r="B33" t="s">
        <v>221</v>
      </c>
      <c r="I33">
        <v>50</v>
      </c>
      <c r="M33" t="e">
        <f>SUMPRODUCT(LARGE(Table2[[#This Row],[Port City]:[Devos]],{1,2,3,4,5,6}))</f>
        <v>#NUM!</v>
      </c>
      <c r="N33" s="1">
        <f>IFERROR(Table2[[#This Row],[Top 6]],O33)</f>
        <v>50</v>
      </c>
      <c r="O33" s="1">
        <f t="shared" si="0"/>
        <v>50</v>
      </c>
    </row>
    <row r="34" spans="1:15" x14ac:dyDescent="0.2">
      <c r="A34" t="s">
        <v>210</v>
      </c>
      <c r="B34" t="s">
        <v>211</v>
      </c>
      <c r="C34" t="s">
        <v>204</v>
      </c>
      <c r="D34">
        <v>50</v>
      </c>
      <c r="M34" t="e">
        <f>SUMPRODUCT(LARGE(Table2[[#This Row],[Port City]:[Devos]],{1,2,3,4,5,6}))</f>
        <v>#NUM!</v>
      </c>
      <c r="N34" s="1">
        <f>IFERROR(Table2[[#This Row],[Top 6]],O34)</f>
        <v>50</v>
      </c>
      <c r="O34" s="1">
        <f t="shared" si="0"/>
        <v>50</v>
      </c>
    </row>
    <row r="35" spans="1:15" x14ac:dyDescent="0.2">
      <c r="A35" t="s">
        <v>127</v>
      </c>
      <c r="B35" t="s">
        <v>184</v>
      </c>
      <c r="H35">
        <v>50</v>
      </c>
      <c r="M35" t="e">
        <f>SUMPRODUCT(LARGE(Table2[[#This Row],[Port City]:[Devos]],{1,2,3,4,5,6}))</f>
        <v>#NUM!</v>
      </c>
      <c r="N35" s="1">
        <f>IFERROR(Table2[[#This Row],[Top 6]],O35)</f>
        <v>50</v>
      </c>
      <c r="O35" s="1">
        <f t="shared" ref="O35:O66" si="1">SUM(D35:L35)</f>
        <v>50</v>
      </c>
    </row>
    <row r="36" spans="1:15" x14ac:dyDescent="0.2">
      <c r="A36" t="s">
        <v>613</v>
      </c>
      <c r="B36" t="s">
        <v>22</v>
      </c>
      <c r="L36">
        <v>45</v>
      </c>
      <c r="M36" t="e">
        <f>SUMPRODUCT(LARGE(Table2[[#This Row],[Port City]:[Devos]],{1,2,3,4,5,6}))</f>
        <v>#NUM!</v>
      </c>
      <c r="N36" s="1">
        <f>IFERROR(Table2[[#This Row],[Top 6]],O36)</f>
        <v>45</v>
      </c>
      <c r="O36" s="1">
        <f t="shared" si="1"/>
        <v>45</v>
      </c>
    </row>
    <row r="37" spans="1:15" x14ac:dyDescent="0.2">
      <c r="A37" t="s">
        <v>346</v>
      </c>
      <c r="B37" t="s">
        <v>347</v>
      </c>
      <c r="J37">
        <v>45</v>
      </c>
      <c r="M37" t="e">
        <f>SUMPRODUCT(LARGE(Table2[[#This Row],[Port City]:[Devos]],{1,2,3,4,5,6}))</f>
        <v>#NUM!</v>
      </c>
      <c r="N37" s="1">
        <f>IFERROR(Table2[[#This Row],[Top 6]],O37)</f>
        <v>45</v>
      </c>
      <c r="O37" s="1">
        <f t="shared" si="1"/>
        <v>45</v>
      </c>
    </row>
    <row r="38" spans="1:15" x14ac:dyDescent="0.2">
      <c r="A38" t="s">
        <v>487</v>
      </c>
      <c r="B38" t="s">
        <v>488</v>
      </c>
      <c r="I38">
        <v>45</v>
      </c>
      <c r="M38" t="e">
        <f>SUMPRODUCT(LARGE(Table2[[#This Row],[Port City]:[Devos]],{1,2,3,4,5,6}))</f>
        <v>#NUM!</v>
      </c>
      <c r="N38" s="1">
        <f>IFERROR(Table2[[#This Row],[Top 6]],O38)</f>
        <v>45</v>
      </c>
      <c r="O38" s="1">
        <f t="shared" si="1"/>
        <v>45</v>
      </c>
    </row>
    <row r="39" spans="1:15" x14ac:dyDescent="0.2">
      <c r="A39" t="s">
        <v>293</v>
      </c>
      <c r="B39" t="s">
        <v>223</v>
      </c>
      <c r="F39">
        <v>45</v>
      </c>
      <c r="M39" t="e">
        <f>SUMPRODUCT(LARGE(Table2[[#This Row],[Port City]:[Devos]],{1,2,3,4,5,6}))</f>
        <v>#NUM!</v>
      </c>
      <c r="N39" s="1">
        <f>IFERROR(Table2[[#This Row],[Top 6]],O39)</f>
        <v>45</v>
      </c>
      <c r="O39" s="1">
        <f t="shared" si="1"/>
        <v>45</v>
      </c>
    </row>
    <row r="40" spans="1:15" x14ac:dyDescent="0.2">
      <c r="A40" t="s">
        <v>614</v>
      </c>
      <c r="B40" t="s">
        <v>111</v>
      </c>
      <c r="L40">
        <v>40</v>
      </c>
      <c r="M40" t="e">
        <f>SUMPRODUCT(LARGE(Table2[[#This Row],[Port City]:[Devos]],{1,2,3,4,5,6}))</f>
        <v>#NUM!</v>
      </c>
      <c r="N40" s="1">
        <f>IFERROR(Table2[[#This Row],[Top 6]],O40)</f>
        <v>40</v>
      </c>
      <c r="O40" s="1">
        <f t="shared" si="1"/>
        <v>40</v>
      </c>
    </row>
    <row r="41" spans="1:15" x14ac:dyDescent="0.2">
      <c r="A41" t="s">
        <v>489</v>
      </c>
      <c r="B41" t="s">
        <v>80</v>
      </c>
      <c r="I41">
        <v>40</v>
      </c>
      <c r="M41" t="e">
        <f>SUMPRODUCT(LARGE(Table2[[#This Row],[Port City]:[Devos]],{1,2,3,4,5,6}))</f>
        <v>#NUM!</v>
      </c>
      <c r="N41" s="1">
        <f>IFERROR(Table2[[#This Row],[Top 6]],O41)</f>
        <v>40</v>
      </c>
      <c r="O41" s="1">
        <f t="shared" si="1"/>
        <v>40</v>
      </c>
    </row>
    <row r="42" spans="1:15" x14ac:dyDescent="0.2">
      <c r="A42" t="s">
        <v>404</v>
      </c>
      <c r="B42" t="s">
        <v>405</v>
      </c>
      <c r="G42">
        <v>40</v>
      </c>
      <c r="M42" t="e">
        <f>SUMPRODUCT(LARGE(Table2[[#This Row],[Port City]:[Devos]],{1,2,3,4,5,6}))</f>
        <v>#NUM!</v>
      </c>
      <c r="N42" s="1">
        <f>IFERROR(Table2[[#This Row],[Top 6]],O42)</f>
        <v>40</v>
      </c>
      <c r="O42" s="1">
        <f t="shared" si="1"/>
        <v>40</v>
      </c>
    </row>
    <row r="43" spans="1:15" x14ac:dyDescent="0.2">
      <c r="A43" t="s">
        <v>295</v>
      </c>
      <c r="B43" t="s">
        <v>296</v>
      </c>
      <c r="J43">
        <v>35</v>
      </c>
      <c r="M43" t="e">
        <f>SUMPRODUCT(LARGE(Table2[[#This Row],[Port City]:[Devos]],{1,2,3,4,5,6}))</f>
        <v>#NUM!</v>
      </c>
      <c r="N43" s="1">
        <f>IFERROR(Table2[[#This Row],[Top 6]],O43)</f>
        <v>35</v>
      </c>
      <c r="O43" s="1">
        <f t="shared" si="1"/>
        <v>35</v>
      </c>
    </row>
    <row r="44" spans="1:15" x14ac:dyDescent="0.2">
      <c r="A44" t="s">
        <v>294</v>
      </c>
      <c r="B44" t="s">
        <v>105</v>
      </c>
      <c r="F44">
        <v>35</v>
      </c>
      <c r="M44" t="e">
        <f>SUMPRODUCT(LARGE(Table2[[#This Row],[Port City]:[Devos]],{1,2,3,4,5,6}))</f>
        <v>#NUM!</v>
      </c>
      <c r="N44" s="1">
        <f>IFERROR(Table2[[#This Row],[Top 6]],O44)</f>
        <v>35</v>
      </c>
      <c r="O44" s="1">
        <f t="shared" si="1"/>
        <v>35</v>
      </c>
    </row>
    <row r="45" spans="1:15" x14ac:dyDescent="0.2">
      <c r="A45" t="s">
        <v>230</v>
      </c>
      <c r="B45" t="s">
        <v>223</v>
      </c>
      <c r="C45" t="s">
        <v>234</v>
      </c>
      <c r="E45">
        <v>25</v>
      </c>
      <c r="L45">
        <v>10</v>
      </c>
      <c r="M45" t="e">
        <f>SUMPRODUCT(LARGE(Table2[[#This Row],[Port City]:[Devos]],{1,2,3,4,5,6}))</f>
        <v>#NUM!</v>
      </c>
      <c r="N45" s="1">
        <f>IFERROR(Table2[[#This Row],[Top 6]],O45)</f>
        <v>35</v>
      </c>
      <c r="O45" s="1">
        <f t="shared" si="1"/>
        <v>35</v>
      </c>
    </row>
    <row r="46" spans="1:15" x14ac:dyDescent="0.2">
      <c r="A46" t="s">
        <v>120</v>
      </c>
      <c r="B46" t="s">
        <v>51</v>
      </c>
      <c r="J46">
        <v>30</v>
      </c>
      <c r="M46" t="e">
        <f>SUMPRODUCT(LARGE(Table2[[#This Row],[Port City]:[Devos]],{1,2,3,4,5,6}))</f>
        <v>#NUM!</v>
      </c>
      <c r="N46" s="1">
        <f>IFERROR(Table2[[#This Row],[Top 6]],O46)</f>
        <v>30</v>
      </c>
      <c r="O46" s="1">
        <f t="shared" si="1"/>
        <v>30</v>
      </c>
    </row>
    <row r="47" spans="1:15" x14ac:dyDescent="0.2">
      <c r="A47" t="s">
        <v>490</v>
      </c>
      <c r="B47" t="s">
        <v>156</v>
      </c>
      <c r="I47">
        <v>30</v>
      </c>
      <c r="M47" t="e">
        <f>SUMPRODUCT(LARGE(Table2[[#This Row],[Port City]:[Devos]],{1,2,3,4,5,6}))</f>
        <v>#NUM!</v>
      </c>
      <c r="N47" s="1">
        <f>IFERROR(Table2[[#This Row],[Top 6]],O47)</f>
        <v>30</v>
      </c>
      <c r="O47" s="1">
        <f t="shared" si="1"/>
        <v>30</v>
      </c>
    </row>
    <row r="48" spans="1:15" x14ac:dyDescent="0.2">
      <c r="A48" t="s">
        <v>491</v>
      </c>
      <c r="B48" t="s">
        <v>492</v>
      </c>
      <c r="I48">
        <v>30</v>
      </c>
      <c r="M48" t="e">
        <f>SUMPRODUCT(LARGE(Table2[[#This Row],[Port City]:[Devos]],{1,2,3,4,5,6}))</f>
        <v>#NUM!</v>
      </c>
      <c r="N48" s="1">
        <f>IFERROR(Table2[[#This Row],[Top 6]],O48)</f>
        <v>30</v>
      </c>
      <c r="O48" s="1">
        <f t="shared" si="1"/>
        <v>30</v>
      </c>
    </row>
    <row r="49" spans="1:15" x14ac:dyDescent="0.2">
      <c r="A49" t="s">
        <v>173</v>
      </c>
      <c r="B49" t="s">
        <v>183</v>
      </c>
      <c r="G49">
        <v>30</v>
      </c>
      <c r="M49" t="e">
        <f>SUMPRODUCT(LARGE(Table2[[#This Row],[Port City]:[Devos]],{1,2,3,4,5,6}))</f>
        <v>#NUM!</v>
      </c>
      <c r="N49" s="1">
        <f>IFERROR(Table2[[#This Row],[Top 6]],O49)</f>
        <v>30</v>
      </c>
      <c r="O49" s="1">
        <f t="shared" si="1"/>
        <v>30</v>
      </c>
    </row>
    <row r="50" spans="1:15" x14ac:dyDescent="0.2">
      <c r="A50" t="s">
        <v>218</v>
      </c>
      <c r="B50" t="s">
        <v>219</v>
      </c>
      <c r="D50">
        <v>30</v>
      </c>
      <c r="M50" t="e">
        <f>SUMPRODUCT(LARGE(Table2[[#This Row],[Port City]:[Devos]],{1,2,3,4,5,6}))</f>
        <v>#NUM!</v>
      </c>
      <c r="N50" s="1">
        <f>IFERROR(Table2[[#This Row],[Top 6]],O50)</f>
        <v>30</v>
      </c>
      <c r="O50" s="1">
        <f t="shared" si="1"/>
        <v>30</v>
      </c>
    </row>
    <row r="51" spans="1:15" x14ac:dyDescent="0.2">
      <c r="A51" t="s">
        <v>33</v>
      </c>
      <c r="B51" t="s">
        <v>143</v>
      </c>
      <c r="C51" t="s">
        <v>187</v>
      </c>
      <c r="D51">
        <v>30</v>
      </c>
      <c r="M51" t="e">
        <f>SUMPRODUCT(LARGE(Table2[[#This Row],[Port City]:[Devos]],{1,2,3,4,5,6}))</f>
        <v>#NUM!</v>
      </c>
      <c r="N51" s="1">
        <f>IFERROR(Table2[[#This Row],[Top 6]],O51)</f>
        <v>30</v>
      </c>
      <c r="O51" s="1">
        <f t="shared" si="1"/>
        <v>30</v>
      </c>
    </row>
    <row r="52" spans="1:15" x14ac:dyDescent="0.2">
      <c r="A52" t="s">
        <v>104</v>
      </c>
      <c r="B52" t="s">
        <v>105</v>
      </c>
      <c r="L52">
        <v>25</v>
      </c>
      <c r="M52" t="e">
        <f>SUMPRODUCT(LARGE(Table2[[#This Row],[Port City]:[Devos]],{1,2,3,4,5,6}))</f>
        <v>#NUM!</v>
      </c>
      <c r="N52" s="1">
        <f>IFERROR(Table2[[#This Row],[Top 6]],O52)</f>
        <v>25</v>
      </c>
      <c r="O52" s="1">
        <f t="shared" si="1"/>
        <v>25</v>
      </c>
    </row>
    <row r="53" spans="1:15" x14ac:dyDescent="0.2">
      <c r="A53" t="s">
        <v>615</v>
      </c>
      <c r="B53" t="s">
        <v>290</v>
      </c>
      <c r="L53">
        <v>25</v>
      </c>
      <c r="M53" s="3" t="e">
        <f>SUMPRODUCT(LARGE(Table2[[#This Row],[Port City]:[Devos]],{1,2,3,4,5,6}))</f>
        <v>#NUM!</v>
      </c>
      <c r="N53" s="4">
        <f>IFERROR(Table2[[#This Row],[Top 6]],O53)</f>
        <v>25</v>
      </c>
      <c r="O53" s="1">
        <f t="shared" si="1"/>
        <v>25</v>
      </c>
    </row>
    <row r="54" spans="1:15" x14ac:dyDescent="0.2">
      <c r="A54" t="s">
        <v>493</v>
      </c>
      <c r="B54" t="s">
        <v>263</v>
      </c>
      <c r="I54">
        <v>25</v>
      </c>
      <c r="M54" t="e">
        <f>SUMPRODUCT(LARGE(Table2[[#This Row],[Port City]:[Devos]],{1,2,3,4,5,6}))</f>
        <v>#NUM!</v>
      </c>
      <c r="N54" s="1">
        <f>IFERROR(Table2[[#This Row],[Top 6]],O54)</f>
        <v>25</v>
      </c>
      <c r="O54" s="1">
        <f t="shared" si="1"/>
        <v>25</v>
      </c>
    </row>
    <row r="55" spans="1:15" x14ac:dyDescent="0.2">
      <c r="A55" t="s">
        <v>494</v>
      </c>
      <c r="B55" t="s">
        <v>267</v>
      </c>
      <c r="I55">
        <v>25</v>
      </c>
      <c r="M55" t="e">
        <f>SUMPRODUCT(LARGE(Table2[[#This Row],[Port City]:[Devos]],{1,2,3,4,5,6}))</f>
        <v>#NUM!</v>
      </c>
      <c r="N55" s="1">
        <f>IFERROR(Table2[[#This Row],[Top 6]],O55)</f>
        <v>25</v>
      </c>
      <c r="O55" s="1">
        <f t="shared" si="1"/>
        <v>25</v>
      </c>
    </row>
    <row r="56" spans="1:15" x14ac:dyDescent="0.2">
      <c r="A56" t="s">
        <v>495</v>
      </c>
      <c r="B56" t="s">
        <v>223</v>
      </c>
      <c r="I56">
        <v>25</v>
      </c>
      <c r="M56" t="e">
        <f>SUMPRODUCT(LARGE(Table2[[#This Row],[Port City]:[Devos]],{1,2,3,4,5,6}))</f>
        <v>#NUM!</v>
      </c>
      <c r="N56" s="1">
        <f>IFERROR(Table2[[#This Row],[Top 6]],O56)</f>
        <v>25</v>
      </c>
      <c r="O56" s="1">
        <f t="shared" si="1"/>
        <v>25</v>
      </c>
    </row>
    <row r="57" spans="1:15" x14ac:dyDescent="0.2">
      <c r="A57" t="s">
        <v>108</v>
      </c>
      <c r="B57" t="s">
        <v>406</v>
      </c>
      <c r="G57">
        <v>25</v>
      </c>
      <c r="M57" t="e">
        <f>SUMPRODUCT(LARGE(Table2[[#This Row],[Port City]:[Devos]],{1,2,3,4,5,6}))</f>
        <v>#NUM!</v>
      </c>
      <c r="N57" s="1">
        <f>IFERROR(Table2[[#This Row],[Top 6]],O57)</f>
        <v>25</v>
      </c>
      <c r="O57" s="1">
        <f t="shared" si="1"/>
        <v>25</v>
      </c>
    </row>
    <row r="58" spans="1:15" x14ac:dyDescent="0.2">
      <c r="A58" t="s">
        <v>407</v>
      </c>
      <c r="B58" t="s">
        <v>244</v>
      </c>
      <c r="G58">
        <v>25</v>
      </c>
      <c r="M58" t="e">
        <f>SUMPRODUCT(LARGE(Table2[[#This Row],[Port City]:[Devos]],{1,2,3,4,5,6}))</f>
        <v>#NUM!</v>
      </c>
      <c r="N58" s="1">
        <f>IFERROR(Table2[[#This Row],[Top 6]],O58)</f>
        <v>25</v>
      </c>
      <c r="O58" s="1">
        <f t="shared" si="1"/>
        <v>25</v>
      </c>
    </row>
    <row r="59" spans="1:15" x14ac:dyDescent="0.2">
      <c r="A59" t="s">
        <v>131</v>
      </c>
      <c r="B59" t="s">
        <v>132</v>
      </c>
      <c r="D59">
        <v>25</v>
      </c>
      <c r="M59" t="e">
        <f>SUMPRODUCT(LARGE(Table2[[#This Row],[Port City]:[Devos]],{1,2,3,4,5,6}))</f>
        <v>#NUM!</v>
      </c>
      <c r="N59" s="1">
        <f>IFERROR(Table2[[#This Row],[Top 6]],O59)</f>
        <v>25</v>
      </c>
      <c r="O59" s="1">
        <f t="shared" si="1"/>
        <v>25</v>
      </c>
    </row>
    <row r="60" spans="1:15" x14ac:dyDescent="0.2">
      <c r="A60" t="s">
        <v>150</v>
      </c>
      <c r="B60" t="s">
        <v>151</v>
      </c>
      <c r="C60" t="s">
        <v>187</v>
      </c>
      <c r="D60">
        <v>25</v>
      </c>
      <c r="M60" t="e">
        <f>SUMPRODUCT(LARGE(Table2[[#This Row],[Port City]:[Devos]],{1,2,3,4,5,6}))</f>
        <v>#NUM!</v>
      </c>
      <c r="N60" s="1">
        <f>IFERROR(Table2[[#This Row],[Top 6]],O60)</f>
        <v>25</v>
      </c>
      <c r="O60" s="1">
        <f t="shared" si="1"/>
        <v>25</v>
      </c>
    </row>
    <row r="61" spans="1:15" x14ac:dyDescent="0.2">
      <c r="A61" t="s">
        <v>181</v>
      </c>
      <c r="B61" t="s">
        <v>182</v>
      </c>
      <c r="C61" t="s">
        <v>188</v>
      </c>
      <c r="D61">
        <v>25</v>
      </c>
      <c r="M61" t="e">
        <f>SUMPRODUCT(LARGE(Table2[[#This Row],[Port City]:[Devos]],{1,2,3,4,5,6}))</f>
        <v>#NUM!</v>
      </c>
      <c r="N61" s="1">
        <f>IFERROR(Table2[[#This Row],[Top 6]],O61)</f>
        <v>25</v>
      </c>
      <c r="O61" s="1">
        <f t="shared" si="1"/>
        <v>25</v>
      </c>
    </row>
    <row r="62" spans="1:15" x14ac:dyDescent="0.2">
      <c r="A62" t="s">
        <v>229</v>
      </c>
      <c r="B62" t="s">
        <v>173</v>
      </c>
      <c r="C62" t="s">
        <v>188</v>
      </c>
      <c r="E62">
        <v>25</v>
      </c>
      <c r="M62" t="e">
        <f>SUMPRODUCT(LARGE(Table2[[#This Row],[Port City]:[Devos]],{1,2,3,4,5,6}))</f>
        <v>#NUM!</v>
      </c>
      <c r="N62" s="1">
        <f>IFERROR(Table2[[#This Row],[Top 6]],O62)</f>
        <v>25</v>
      </c>
      <c r="O62" s="1">
        <f t="shared" si="1"/>
        <v>25</v>
      </c>
    </row>
    <row r="63" spans="1:15" x14ac:dyDescent="0.2">
      <c r="A63" t="s">
        <v>106</v>
      </c>
      <c r="B63" t="s">
        <v>107</v>
      </c>
      <c r="L63">
        <v>10</v>
      </c>
      <c r="M63" s="3" t="e">
        <f>SUMPRODUCT(LARGE(Table2[[#This Row],[Port City]:[Devos]],{1,2,3,4,5,6}))</f>
        <v>#NUM!</v>
      </c>
      <c r="N63" s="4">
        <f>IFERROR(Table2[[#This Row],[Top 6]],O63)</f>
        <v>10</v>
      </c>
      <c r="O63" s="1">
        <f t="shared" si="1"/>
        <v>10</v>
      </c>
    </row>
    <row r="64" spans="1:15" x14ac:dyDescent="0.2">
      <c r="A64" t="s">
        <v>617</v>
      </c>
      <c r="B64" t="s">
        <v>618</v>
      </c>
      <c r="L64">
        <v>10</v>
      </c>
      <c r="M64" s="3" t="e">
        <f>SUMPRODUCT(LARGE(Table2[[#This Row],[Port City]:[Devos]],{1,2,3,4,5,6}))</f>
        <v>#NUM!</v>
      </c>
      <c r="N64" s="4">
        <f>IFERROR(Table2[[#This Row],[Top 6]],O64)</f>
        <v>10</v>
      </c>
      <c r="O64" s="1">
        <f t="shared" si="1"/>
        <v>10</v>
      </c>
    </row>
    <row r="65" spans="1:15" x14ac:dyDescent="0.2">
      <c r="A65" t="s">
        <v>616</v>
      </c>
      <c r="B65" t="s">
        <v>116</v>
      </c>
      <c r="L65">
        <v>10</v>
      </c>
      <c r="M65" s="3" t="e">
        <f>SUMPRODUCT(LARGE(Table2[[#This Row],[Port City]:[Devos]],{1,2,3,4,5,6}))</f>
        <v>#NUM!</v>
      </c>
      <c r="N65" s="4">
        <f>IFERROR(Table2[[#This Row],[Top 6]],O65)</f>
        <v>10</v>
      </c>
      <c r="O65" s="1">
        <f t="shared" si="1"/>
        <v>10</v>
      </c>
    </row>
    <row r="66" spans="1:15" x14ac:dyDescent="0.2">
      <c r="A66" t="s">
        <v>619</v>
      </c>
      <c r="B66" t="s">
        <v>320</v>
      </c>
      <c r="L66">
        <v>10</v>
      </c>
      <c r="M66" s="3" t="e">
        <f>SUMPRODUCT(LARGE(Table2[[#This Row],[Port City]:[Devos]],{1,2,3,4,5,6}))</f>
        <v>#NUM!</v>
      </c>
      <c r="N66" s="4">
        <f>IFERROR(Table2[[#This Row],[Top 6]],O66)</f>
        <v>10</v>
      </c>
      <c r="O66" s="1">
        <f t="shared" si="1"/>
        <v>10</v>
      </c>
    </row>
    <row r="67" spans="1:15" x14ac:dyDescent="0.2">
      <c r="A67" t="s">
        <v>498</v>
      </c>
      <c r="B67" t="s">
        <v>499</v>
      </c>
      <c r="I67">
        <v>10</v>
      </c>
      <c r="M67" t="e">
        <f>SUMPRODUCT(LARGE(Table2[[#This Row],[Port City]:[Devos]],{1,2,3,4,5,6}))</f>
        <v>#NUM!</v>
      </c>
      <c r="N67" s="1">
        <f>IFERROR(Table2[[#This Row],[Top 6]],O67)</f>
        <v>10</v>
      </c>
      <c r="O67" s="1">
        <f t="shared" ref="O67:O80" si="2">SUM(D67:L67)</f>
        <v>10</v>
      </c>
    </row>
    <row r="68" spans="1:15" x14ac:dyDescent="0.2">
      <c r="A68" t="s">
        <v>500</v>
      </c>
      <c r="B68" t="s">
        <v>64</v>
      </c>
      <c r="I68">
        <v>10</v>
      </c>
      <c r="M68" t="e">
        <f>SUMPRODUCT(LARGE(Table2[[#This Row],[Port City]:[Devos]],{1,2,3,4,5,6}))</f>
        <v>#NUM!</v>
      </c>
      <c r="N68" s="1">
        <f>IFERROR(Table2[[#This Row],[Top 6]],O68)</f>
        <v>10</v>
      </c>
      <c r="O68" s="1">
        <f t="shared" si="2"/>
        <v>10</v>
      </c>
    </row>
    <row r="69" spans="1:15" x14ac:dyDescent="0.2">
      <c r="A69" t="s">
        <v>501</v>
      </c>
      <c r="B69" t="s">
        <v>502</v>
      </c>
      <c r="I69">
        <v>10</v>
      </c>
      <c r="M69" t="e">
        <f>SUMPRODUCT(LARGE(Table2[[#This Row],[Port City]:[Devos]],{1,2,3,4,5,6}))</f>
        <v>#NUM!</v>
      </c>
      <c r="N69" s="1">
        <f>IFERROR(Table2[[#This Row],[Top 6]],O69)</f>
        <v>10</v>
      </c>
      <c r="O69" s="1">
        <f t="shared" si="2"/>
        <v>10</v>
      </c>
    </row>
    <row r="70" spans="1:15" x14ac:dyDescent="0.2">
      <c r="A70" t="s">
        <v>496</v>
      </c>
      <c r="B70" t="s">
        <v>497</v>
      </c>
      <c r="I70">
        <v>10</v>
      </c>
      <c r="M70" t="e">
        <f>SUMPRODUCT(LARGE(Table2[[#This Row],[Port City]:[Devos]],{1,2,3,4,5,6}))</f>
        <v>#NUM!</v>
      </c>
      <c r="N70" s="1">
        <f>IFERROR(Table2[[#This Row],[Top 6]],O70)</f>
        <v>10</v>
      </c>
      <c r="O70" s="1">
        <f t="shared" si="2"/>
        <v>10</v>
      </c>
    </row>
    <row r="71" spans="1:15" x14ac:dyDescent="0.2">
      <c r="A71" t="s">
        <v>193</v>
      </c>
      <c r="B71" t="s">
        <v>194</v>
      </c>
      <c r="C71" t="s">
        <v>187</v>
      </c>
      <c r="D71">
        <v>10</v>
      </c>
      <c r="M71" t="e">
        <f>SUMPRODUCT(LARGE(Table2[[#This Row],[Port City]:[Devos]],{1,2,3,4,5,6}))</f>
        <v>#NUM!</v>
      </c>
      <c r="N71" s="1">
        <f>IFERROR(Table2[[#This Row],[Top 6]],O71)</f>
        <v>10</v>
      </c>
      <c r="O71" s="1">
        <f t="shared" si="2"/>
        <v>10</v>
      </c>
    </row>
    <row r="72" spans="1:15" x14ac:dyDescent="0.2">
      <c r="A72" t="s">
        <v>148</v>
      </c>
      <c r="B72" t="s">
        <v>111</v>
      </c>
      <c r="D72">
        <v>10</v>
      </c>
      <c r="M72" t="e">
        <f>SUMPRODUCT(LARGE(Table2[[#This Row],[Port City]:[Devos]],{1,2,3,4,5,6}))</f>
        <v>#NUM!</v>
      </c>
      <c r="N72" s="1">
        <f>IFERROR(Table2[[#This Row],[Top 6]],O72)</f>
        <v>10</v>
      </c>
      <c r="O72" s="1">
        <f t="shared" si="2"/>
        <v>10</v>
      </c>
    </row>
    <row r="73" spans="1:15" x14ac:dyDescent="0.2">
      <c r="A73" t="s">
        <v>191</v>
      </c>
      <c r="B73" t="s">
        <v>192</v>
      </c>
      <c r="C73" t="s">
        <v>30</v>
      </c>
      <c r="D73">
        <v>10</v>
      </c>
      <c r="M73" t="e">
        <f>SUMPRODUCT(LARGE(Table2[[#This Row],[Port City]:[Devos]],{1,2,3,4,5,6}))</f>
        <v>#NUM!</v>
      </c>
      <c r="N73" s="1">
        <f>IFERROR(Table2[[#This Row],[Top 6]],O73)</f>
        <v>10</v>
      </c>
      <c r="O73" s="1">
        <f t="shared" si="2"/>
        <v>10</v>
      </c>
    </row>
    <row r="74" spans="1:15" x14ac:dyDescent="0.2">
      <c r="A74" t="s">
        <v>39</v>
      </c>
      <c r="B74" t="s">
        <v>84</v>
      </c>
      <c r="C74" t="s">
        <v>30</v>
      </c>
      <c r="D74">
        <v>10</v>
      </c>
      <c r="M74" t="e">
        <f>SUMPRODUCT(LARGE(Table2[[#This Row],[Port City]:[Devos]],{1,2,3,4,5,6}))</f>
        <v>#NUM!</v>
      </c>
      <c r="N74" s="1">
        <f>IFERROR(Table2[[#This Row],[Top 6]],O74)</f>
        <v>10</v>
      </c>
      <c r="O74" s="1">
        <f t="shared" si="2"/>
        <v>10</v>
      </c>
    </row>
    <row r="75" spans="1:15" x14ac:dyDescent="0.2">
      <c r="A75" t="s">
        <v>183</v>
      </c>
      <c r="B75" t="s">
        <v>173</v>
      </c>
      <c r="E75">
        <v>10</v>
      </c>
      <c r="M75" t="e">
        <f>SUMPRODUCT(LARGE(Table2[[#This Row],[Port City]:[Devos]],{1,2,3,4,5,6}))</f>
        <v>#NUM!</v>
      </c>
      <c r="N75" s="1">
        <f>IFERROR(Table2[[#This Row],[Top 6]],O75)</f>
        <v>10</v>
      </c>
      <c r="O75" s="1">
        <f t="shared" si="2"/>
        <v>10</v>
      </c>
    </row>
    <row r="76" spans="1:15" x14ac:dyDescent="0.2">
      <c r="A76" t="s">
        <v>237</v>
      </c>
      <c r="B76" t="s">
        <v>236</v>
      </c>
      <c r="E76">
        <v>10</v>
      </c>
      <c r="M76" t="e">
        <f>SUMPRODUCT(LARGE(Table2[[#This Row],[Port City]:[Devos]],{1,2,3,4,5,6}))</f>
        <v>#NUM!</v>
      </c>
      <c r="N76" s="1">
        <f>IFERROR(Table2[[#This Row],[Top 6]],O76)</f>
        <v>10</v>
      </c>
      <c r="O76" s="1">
        <f t="shared" si="2"/>
        <v>10</v>
      </c>
    </row>
    <row r="77" spans="1:15" x14ac:dyDescent="0.2">
      <c r="A77" t="s">
        <v>235</v>
      </c>
      <c r="B77" t="s">
        <v>126</v>
      </c>
      <c r="E77">
        <v>10</v>
      </c>
      <c r="M77" t="e">
        <f>SUMPRODUCT(LARGE(Table2[[#This Row],[Port City]:[Devos]],{1,2,3,4,5,6}))</f>
        <v>#NUM!</v>
      </c>
      <c r="N77" s="1">
        <f>IFERROR(Table2[[#This Row],[Top 6]],O77)</f>
        <v>10</v>
      </c>
      <c r="O77" s="1">
        <f t="shared" si="2"/>
        <v>10</v>
      </c>
    </row>
    <row r="78" spans="1:15" x14ac:dyDescent="0.2">
      <c r="M78" s="3" t="e">
        <f>SUMPRODUCT(LARGE(Table2[[#This Row],[Port City]:[Devos]],{1,2,3,4,5,6}))</f>
        <v>#NUM!</v>
      </c>
      <c r="N78" s="4">
        <f>IFERROR(Table2[[#This Row],[Top 6]],O78)</f>
        <v>0</v>
      </c>
      <c r="O78" s="1">
        <f t="shared" si="2"/>
        <v>0</v>
      </c>
    </row>
    <row r="79" spans="1:15" x14ac:dyDescent="0.2">
      <c r="M79" t="e">
        <f>SUMPRODUCT(LARGE(Table2[[#This Row],[Port City]:[Devos]],{1,2,3,4,5,6}))</f>
        <v>#NUM!</v>
      </c>
      <c r="N79" s="1">
        <f>IFERROR(Table2[[#This Row],[Top 6]],O79)</f>
        <v>0</v>
      </c>
      <c r="O79" s="1">
        <f t="shared" si="2"/>
        <v>0</v>
      </c>
    </row>
    <row r="80" spans="1:15" x14ac:dyDescent="0.2">
      <c r="M80" t="e">
        <f>SUMPRODUCT(LARGE(Table2[[#This Row],[Port City]:[Devos]],{1,2,3,4,5,6}))</f>
        <v>#NUM!</v>
      </c>
      <c r="N80" s="1">
        <f>IFERROR(Table2[[#This Row],[Top 6]],O80)</f>
        <v>0</v>
      </c>
      <c r="O80" s="1">
        <f t="shared" si="2"/>
        <v>0</v>
      </c>
    </row>
  </sheetData>
  <dataConsolidate/>
  <pageMargins left="0.7" right="0.7" top="0.75" bottom="0.75" header="0.3" footer="0.3"/>
  <pageSetup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20"/>
  <sheetViews>
    <sheetView topLeftCell="A2" workbookViewId="0">
      <selection activeCell="M12" sqref="A2:M12"/>
    </sheetView>
  </sheetViews>
  <sheetFormatPr defaultRowHeight="12.75" x14ac:dyDescent="0.2"/>
  <cols>
    <col min="1" max="1" width="12.7109375" customWidth="1"/>
    <col min="2" max="2" width="12.85546875" customWidth="1"/>
    <col min="3" max="3" width="16.85546875" customWidth="1"/>
    <col min="4" max="4" width="10.85546875" customWidth="1"/>
    <col min="5" max="5" width="12.28515625" customWidth="1"/>
    <col min="6" max="6" width="12.140625" customWidth="1"/>
    <col min="7" max="7" width="12.5703125" customWidth="1"/>
    <col min="8" max="8" width="13.140625" customWidth="1"/>
    <col min="9" max="9" width="11.7109375" customWidth="1"/>
    <col min="10" max="10" width="15" customWidth="1"/>
    <col min="11" max="11" width="11" customWidth="1"/>
  </cols>
  <sheetData>
    <row r="2" spans="1:13" x14ac:dyDescent="0.2">
      <c r="A2" s="2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2" t="s">
        <v>5</v>
      </c>
      <c r="G2" s="2" t="s">
        <v>6</v>
      </c>
      <c r="H2" s="2" t="s">
        <v>7</v>
      </c>
      <c r="I2" s="2" t="s">
        <v>8</v>
      </c>
      <c r="J2" s="2" t="s">
        <v>9</v>
      </c>
      <c r="K2" s="2" t="s">
        <v>10</v>
      </c>
      <c r="L2" s="2" t="s">
        <v>11</v>
      </c>
      <c r="M2" s="2" t="s">
        <v>12</v>
      </c>
    </row>
    <row r="3" spans="1:13" x14ac:dyDescent="0.2">
      <c r="A3" t="s">
        <v>31</v>
      </c>
      <c r="B3" t="s">
        <v>32</v>
      </c>
      <c r="C3" t="s">
        <v>30</v>
      </c>
      <c r="D3">
        <v>80</v>
      </c>
      <c r="G3">
        <v>100</v>
      </c>
      <c r="J3">
        <v>100</v>
      </c>
      <c r="M3" s="1">
        <f t="shared" ref="M3:M12" si="0">SUM(D3:L3)</f>
        <v>280</v>
      </c>
    </row>
    <row r="4" spans="1:13" x14ac:dyDescent="0.2">
      <c r="A4" t="s">
        <v>17</v>
      </c>
      <c r="B4" t="s">
        <v>18</v>
      </c>
      <c r="D4">
        <v>100</v>
      </c>
      <c r="M4" s="1">
        <f t="shared" si="0"/>
        <v>100</v>
      </c>
    </row>
    <row r="5" spans="1:13" x14ac:dyDescent="0.2">
      <c r="A5" t="s">
        <v>33</v>
      </c>
      <c r="B5" t="s">
        <v>36</v>
      </c>
      <c r="D5">
        <v>100</v>
      </c>
      <c r="M5" s="1">
        <f t="shared" si="0"/>
        <v>100</v>
      </c>
    </row>
    <row r="6" spans="1:13" x14ac:dyDescent="0.2">
      <c r="A6" t="s">
        <v>255</v>
      </c>
      <c r="B6" t="s">
        <v>382</v>
      </c>
      <c r="F6">
        <v>100</v>
      </c>
      <c r="M6" s="1">
        <f t="shared" si="0"/>
        <v>100</v>
      </c>
    </row>
    <row r="7" spans="1:13" x14ac:dyDescent="0.2">
      <c r="A7" t="s">
        <v>67</v>
      </c>
      <c r="B7" t="s">
        <v>38</v>
      </c>
      <c r="D7">
        <v>80</v>
      </c>
      <c r="M7" s="1">
        <f t="shared" si="0"/>
        <v>80</v>
      </c>
    </row>
    <row r="8" spans="1:13" x14ac:dyDescent="0.2">
      <c r="A8" t="s">
        <v>255</v>
      </c>
      <c r="B8" t="s">
        <v>383</v>
      </c>
      <c r="F8">
        <v>80</v>
      </c>
      <c r="M8" s="1">
        <f t="shared" si="0"/>
        <v>80</v>
      </c>
    </row>
    <row r="9" spans="1:13" x14ac:dyDescent="0.2">
      <c r="A9" t="s">
        <v>33</v>
      </c>
      <c r="B9" t="s">
        <v>16</v>
      </c>
      <c r="D9">
        <v>70</v>
      </c>
      <c r="M9" s="1">
        <f t="shared" si="0"/>
        <v>70</v>
      </c>
    </row>
    <row r="10" spans="1:13" x14ac:dyDescent="0.2">
      <c r="A10" t="s">
        <v>34</v>
      </c>
      <c r="B10" t="s">
        <v>35</v>
      </c>
      <c r="D10">
        <v>60</v>
      </c>
      <c r="M10" s="1">
        <f t="shared" si="0"/>
        <v>60</v>
      </c>
    </row>
    <row r="11" spans="1:13" x14ac:dyDescent="0.2">
      <c r="M11" s="1">
        <f t="shared" si="0"/>
        <v>0</v>
      </c>
    </row>
    <row r="12" spans="1:13" x14ac:dyDescent="0.2">
      <c r="M12" s="1">
        <f t="shared" si="0"/>
        <v>0</v>
      </c>
    </row>
    <row r="13" spans="1:13" x14ac:dyDescent="0.2">
      <c r="M13" s="1"/>
    </row>
    <row r="14" spans="1:13" x14ac:dyDescent="0.2">
      <c r="M14" s="1"/>
    </row>
    <row r="15" spans="1:13" x14ac:dyDescent="0.2">
      <c r="M15" s="1"/>
    </row>
    <row r="16" spans="1:13" x14ac:dyDescent="0.2">
      <c r="M16" s="1"/>
    </row>
    <row r="17" spans="13:13" x14ac:dyDescent="0.2">
      <c r="M17" s="1"/>
    </row>
    <row r="18" spans="13:13" x14ac:dyDescent="0.2">
      <c r="M18" s="1"/>
    </row>
    <row r="19" spans="13:13" x14ac:dyDescent="0.2">
      <c r="M19" s="1"/>
    </row>
    <row r="20" spans="13:13" x14ac:dyDescent="0.2">
      <c r="M20" s="1"/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29"/>
  <sheetViews>
    <sheetView workbookViewId="0">
      <selection activeCell="M26" sqref="A2:M26"/>
    </sheetView>
  </sheetViews>
  <sheetFormatPr defaultRowHeight="12.75" x14ac:dyDescent="0.2"/>
  <cols>
    <col min="1" max="1" width="12.7109375" customWidth="1"/>
    <col min="2" max="2" width="12.85546875" customWidth="1"/>
    <col min="3" max="3" width="18.7109375" customWidth="1"/>
    <col min="4" max="4" width="10.85546875" customWidth="1"/>
    <col min="5" max="5" width="12.28515625" customWidth="1"/>
    <col min="6" max="6" width="12.140625" customWidth="1"/>
    <col min="7" max="7" width="12.5703125" customWidth="1"/>
    <col min="8" max="8" width="13.140625" customWidth="1"/>
    <col min="9" max="9" width="11.7109375" customWidth="1"/>
    <col min="10" max="10" width="15" customWidth="1"/>
    <col min="11" max="11" width="11" customWidth="1"/>
  </cols>
  <sheetData>
    <row r="2" spans="1:13" x14ac:dyDescent="0.2">
      <c r="A2" s="2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2" t="s">
        <v>5</v>
      </c>
      <c r="G2" s="2" t="s">
        <v>6</v>
      </c>
      <c r="H2" s="2" t="s">
        <v>7</v>
      </c>
      <c r="I2" s="2" t="s">
        <v>8</v>
      </c>
      <c r="J2" s="2" t="s">
        <v>9</v>
      </c>
      <c r="K2" s="2" t="s">
        <v>10</v>
      </c>
      <c r="L2" s="2" t="s">
        <v>11</v>
      </c>
      <c r="M2" s="2" t="s">
        <v>12</v>
      </c>
    </row>
    <row r="3" spans="1:13" x14ac:dyDescent="0.2">
      <c r="A3" t="s">
        <v>61</v>
      </c>
      <c r="B3" t="s">
        <v>62</v>
      </c>
      <c r="D3">
        <v>80</v>
      </c>
      <c r="E3">
        <v>80</v>
      </c>
      <c r="F3">
        <v>80</v>
      </c>
      <c r="I3">
        <v>60</v>
      </c>
      <c r="K3">
        <v>100</v>
      </c>
      <c r="M3" s="1">
        <f t="shared" ref="M3:M26" si="0">SUM(D3:L3)</f>
        <v>400</v>
      </c>
    </row>
    <row r="4" spans="1:13" x14ac:dyDescent="0.2">
      <c r="A4" t="s">
        <v>384</v>
      </c>
      <c r="B4" t="s">
        <v>385</v>
      </c>
      <c r="F4">
        <v>100</v>
      </c>
      <c r="G4">
        <v>100</v>
      </c>
      <c r="I4">
        <v>70</v>
      </c>
      <c r="L4">
        <v>70</v>
      </c>
      <c r="M4" s="1">
        <f t="shared" si="0"/>
        <v>340</v>
      </c>
    </row>
    <row r="5" spans="1:13" x14ac:dyDescent="0.2">
      <c r="A5" t="s">
        <v>389</v>
      </c>
      <c r="B5" t="s">
        <v>390</v>
      </c>
      <c r="F5">
        <v>50</v>
      </c>
      <c r="G5">
        <v>60</v>
      </c>
      <c r="I5">
        <v>40</v>
      </c>
      <c r="J5">
        <v>70</v>
      </c>
      <c r="M5" s="1">
        <f t="shared" si="0"/>
        <v>220</v>
      </c>
    </row>
    <row r="6" spans="1:13" x14ac:dyDescent="0.2">
      <c r="A6" t="s">
        <v>278</v>
      </c>
      <c r="B6" t="s">
        <v>388</v>
      </c>
      <c r="F6">
        <v>60</v>
      </c>
      <c r="G6">
        <v>70</v>
      </c>
      <c r="L6">
        <v>60</v>
      </c>
      <c r="M6" s="1">
        <f t="shared" si="0"/>
        <v>190</v>
      </c>
    </row>
    <row r="7" spans="1:13" x14ac:dyDescent="0.2">
      <c r="A7" t="s">
        <v>63</v>
      </c>
      <c r="B7" t="s">
        <v>64</v>
      </c>
      <c r="C7" t="s">
        <v>45</v>
      </c>
      <c r="D7">
        <v>70</v>
      </c>
      <c r="E7">
        <v>100</v>
      </c>
      <c r="M7" s="1">
        <f t="shared" si="0"/>
        <v>170</v>
      </c>
    </row>
    <row r="8" spans="1:13" x14ac:dyDescent="0.2">
      <c r="A8" t="s">
        <v>53</v>
      </c>
      <c r="B8" t="s">
        <v>54</v>
      </c>
      <c r="D8">
        <v>80</v>
      </c>
      <c r="F8">
        <v>40</v>
      </c>
      <c r="G8">
        <v>35</v>
      </c>
      <c r="M8" s="1">
        <f t="shared" si="0"/>
        <v>155</v>
      </c>
    </row>
    <row r="9" spans="1:13" x14ac:dyDescent="0.2">
      <c r="A9" t="s">
        <v>52</v>
      </c>
      <c r="B9" t="s">
        <v>51</v>
      </c>
      <c r="D9">
        <v>100</v>
      </c>
      <c r="L9">
        <v>50</v>
      </c>
      <c r="M9" s="1">
        <f t="shared" si="0"/>
        <v>150</v>
      </c>
    </row>
    <row r="10" spans="1:13" x14ac:dyDescent="0.2">
      <c r="A10" t="s">
        <v>396</v>
      </c>
      <c r="B10" t="s">
        <v>578</v>
      </c>
      <c r="I10">
        <v>50</v>
      </c>
      <c r="L10">
        <v>100</v>
      </c>
      <c r="M10" s="1">
        <f t="shared" si="0"/>
        <v>150</v>
      </c>
    </row>
    <row r="11" spans="1:13" x14ac:dyDescent="0.2">
      <c r="A11" t="s">
        <v>393</v>
      </c>
      <c r="B11" t="s">
        <v>394</v>
      </c>
      <c r="F11">
        <v>35</v>
      </c>
      <c r="I11">
        <v>45</v>
      </c>
      <c r="L11">
        <v>45</v>
      </c>
      <c r="M11" s="1">
        <f t="shared" si="0"/>
        <v>125</v>
      </c>
    </row>
    <row r="12" spans="1:13" x14ac:dyDescent="0.2">
      <c r="A12" t="s">
        <v>114</v>
      </c>
      <c r="B12" t="s">
        <v>113</v>
      </c>
      <c r="I12">
        <v>30</v>
      </c>
      <c r="L12">
        <v>80</v>
      </c>
      <c r="M12" s="1">
        <f t="shared" si="0"/>
        <v>110</v>
      </c>
    </row>
    <row r="13" spans="1:13" x14ac:dyDescent="0.2">
      <c r="A13" t="s">
        <v>59</v>
      </c>
      <c r="B13" t="s">
        <v>60</v>
      </c>
      <c r="C13" t="s">
        <v>65</v>
      </c>
      <c r="D13">
        <v>100</v>
      </c>
      <c r="M13" s="1">
        <f t="shared" si="0"/>
        <v>100</v>
      </c>
    </row>
    <row r="14" spans="1:13" x14ac:dyDescent="0.2">
      <c r="A14" t="s">
        <v>575</v>
      </c>
      <c r="B14" t="s">
        <v>576</v>
      </c>
      <c r="I14">
        <v>100</v>
      </c>
      <c r="M14" s="1">
        <f t="shared" si="0"/>
        <v>100</v>
      </c>
    </row>
    <row r="15" spans="1:13" x14ac:dyDescent="0.2">
      <c r="A15" t="s">
        <v>442</v>
      </c>
      <c r="B15" t="s">
        <v>119</v>
      </c>
      <c r="G15">
        <v>40</v>
      </c>
      <c r="J15">
        <v>60</v>
      </c>
      <c r="M15" s="1">
        <f t="shared" si="0"/>
        <v>100</v>
      </c>
    </row>
    <row r="16" spans="1:13" x14ac:dyDescent="0.2">
      <c r="A16" t="s">
        <v>391</v>
      </c>
      <c r="B16" t="s">
        <v>392</v>
      </c>
      <c r="F16">
        <v>45</v>
      </c>
      <c r="G16">
        <v>50</v>
      </c>
      <c r="M16" s="1">
        <f t="shared" si="0"/>
        <v>95</v>
      </c>
    </row>
    <row r="17" spans="1:13" x14ac:dyDescent="0.2">
      <c r="A17" t="s">
        <v>314</v>
      </c>
      <c r="B17" t="s">
        <v>604</v>
      </c>
      <c r="K17">
        <v>80</v>
      </c>
      <c r="M17" s="1">
        <f t="shared" si="0"/>
        <v>80</v>
      </c>
    </row>
    <row r="18" spans="1:13" x14ac:dyDescent="0.2">
      <c r="A18" t="s">
        <v>439</v>
      </c>
      <c r="B18" t="s">
        <v>440</v>
      </c>
      <c r="G18">
        <v>80</v>
      </c>
      <c r="M18" s="1">
        <f t="shared" si="0"/>
        <v>80</v>
      </c>
    </row>
    <row r="19" spans="1:13" x14ac:dyDescent="0.2">
      <c r="A19" t="s">
        <v>577</v>
      </c>
      <c r="B19" t="s">
        <v>520</v>
      </c>
      <c r="I19">
        <v>80</v>
      </c>
      <c r="M19" s="1">
        <f t="shared" si="0"/>
        <v>80</v>
      </c>
    </row>
    <row r="20" spans="1:13" x14ac:dyDescent="0.2">
      <c r="A20" t="s">
        <v>605</v>
      </c>
      <c r="B20" t="s">
        <v>606</v>
      </c>
      <c r="K20">
        <v>70</v>
      </c>
      <c r="M20" s="1">
        <f t="shared" si="0"/>
        <v>70</v>
      </c>
    </row>
    <row r="21" spans="1:13" x14ac:dyDescent="0.2">
      <c r="A21" t="s">
        <v>386</v>
      </c>
      <c r="B21" t="s">
        <v>387</v>
      </c>
      <c r="F21">
        <v>70</v>
      </c>
      <c r="M21" s="1">
        <f t="shared" si="0"/>
        <v>70</v>
      </c>
    </row>
    <row r="22" spans="1:13" x14ac:dyDescent="0.2">
      <c r="A22" t="s">
        <v>152</v>
      </c>
      <c r="B22" t="s">
        <v>441</v>
      </c>
      <c r="G22">
        <v>45</v>
      </c>
      <c r="M22" s="1">
        <f t="shared" si="0"/>
        <v>45</v>
      </c>
    </row>
    <row r="23" spans="1:13" x14ac:dyDescent="0.2">
      <c r="A23" t="s">
        <v>649</v>
      </c>
      <c r="B23" t="s">
        <v>335</v>
      </c>
      <c r="L23">
        <v>45</v>
      </c>
      <c r="M23" s="1">
        <f t="shared" si="0"/>
        <v>45</v>
      </c>
    </row>
    <row r="24" spans="1:13" x14ac:dyDescent="0.2">
      <c r="A24" t="s">
        <v>579</v>
      </c>
      <c r="B24" t="s">
        <v>580</v>
      </c>
      <c r="I24">
        <v>35</v>
      </c>
      <c r="M24" s="1">
        <f t="shared" si="0"/>
        <v>35</v>
      </c>
    </row>
    <row r="25" spans="1:13" x14ac:dyDescent="0.2">
      <c r="A25" t="s">
        <v>581</v>
      </c>
      <c r="B25" t="s">
        <v>371</v>
      </c>
      <c r="I25">
        <v>30</v>
      </c>
      <c r="M25" s="1">
        <f t="shared" si="0"/>
        <v>30</v>
      </c>
    </row>
    <row r="26" spans="1:13" x14ac:dyDescent="0.2">
      <c r="A26" t="s">
        <v>443</v>
      </c>
      <c r="B26" t="s">
        <v>444</v>
      </c>
      <c r="G26">
        <v>30</v>
      </c>
      <c r="M26" s="1">
        <f t="shared" si="0"/>
        <v>30</v>
      </c>
    </row>
    <row r="27" spans="1:13" x14ac:dyDescent="0.2">
      <c r="A27" t="s">
        <v>593</v>
      </c>
      <c r="B27" t="s">
        <v>433</v>
      </c>
      <c r="J27">
        <v>100</v>
      </c>
      <c r="M27" s="1"/>
    </row>
    <row r="28" spans="1:13" x14ac:dyDescent="0.2">
      <c r="A28" t="s">
        <v>593</v>
      </c>
      <c r="B28" t="s">
        <v>597</v>
      </c>
      <c r="J28">
        <v>80</v>
      </c>
      <c r="M28" s="1"/>
    </row>
    <row r="29" spans="1:13" x14ac:dyDescent="0.2">
      <c r="M29" s="1"/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14"/>
  <sheetViews>
    <sheetView workbookViewId="0">
      <selection activeCell="A2" sqref="A2:M8"/>
    </sheetView>
  </sheetViews>
  <sheetFormatPr defaultRowHeight="12.75" x14ac:dyDescent="0.2"/>
  <cols>
    <col min="1" max="1" width="12.7109375" customWidth="1"/>
    <col min="2" max="2" width="12.85546875" customWidth="1"/>
    <col min="3" max="3" width="16.85546875" customWidth="1"/>
    <col min="4" max="4" width="10.85546875" customWidth="1"/>
    <col min="5" max="5" width="12.28515625" customWidth="1"/>
    <col min="6" max="6" width="12.140625" customWidth="1"/>
    <col min="7" max="7" width="12.5703125" customWidth="1"/>
    <col min="8" max="8" width="13.140625" customWidth="1"/>
    <col min="9" max="9" width="11.7109375" customWidth="1"/>
    <col min="10" max="10" width="15" customWidth="1"/>
    <col min="11" max="11" width="11" customWidth="1"/>
  </cols>
  <sheetData>
    <row r="2" spans="1:13" x14ac:dyDescent="0.2">
      <c r="A2" s="2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2" t="s">
        <v>5</v>
      </c>
      <c r="G2" s="2" t="s">
        <v>6</v>
      </c>
      <c r="H2" s="2" t="s">
        <v>7</v>
      </c>
      <c r="I2" s="2" t="s">
        <v>8</v>
      </c>
      <c r="J2" s="2" t="s">
        <v>9</v>
      </c>
      <c r="K2" s="2" t="s">
        <v>10</v>
      </c>
      <c r="L2" s="2" t="s">
        <v>11</v>
      </c>
      <c r="M2" s="2" t="s">
        <v>12</v>
      </c>
    </row>
    <row r="3" spans="1:13" x14ac:dyDescent="0.2">
      <c r="A3" t="s">
        <v>55</v>
      </c>
      <c r="B3" t="s">
        <v>56</v>
      </c>
      <c r="D3">
        <v>100</v>
      </c>
      <c r="E3">
        <v>100</v>
      </c>
      <c r="M3" s="1">
        <f t="shared" ref="M3:M13" si="0">SUM(D3:L3)</f>
        <v>200</v>
      </c>
    </row>
    <row r="4" spans="1:13" x14ac:dyDescent="0.2">
      <c r="A4" t="s">
        <v>439</v>
      </c>
      <c r="B4" t="s">
        <v>445</v>
      </c>
      <c r="G4">
        <v>100</v>
      </c>
      <c r="M4" s="1">
        <f t="shared" si="0"/>
        <v>100</v>
      </c>
    </row>
    <row r="5" spans="1:13" x14ac:dyDescent="0.2">
      <c r="A5" t="s">
        <v>571</v>
      </c>
      <c r="B5" t="s">
        <v>572</v>
      </c>
      <c r="I5">
        <v>100</v>
      </c>
      <c r="L5">
        <v>80</v>
      </c>
      <c r="M5" s="1">
        <f t="shared" si="0"/>
        <v>180</v>
      </c>
    </row>
    <row r="6" spans="1:13" x14ac:dyDescent="0.2">
      <c r="A6" t="s">
        <v>57</v>
      </c>
      <c r="B6" t="s">
        <v>58</v>
      </c>
      <c r="C6" t="s">
        <v>66</v>
      </c>
      <c r="D6">
        <v>80</v>
      </c>
      <c r="M6" s="1">
        <f t="shared" si="0"/>
        <v>80</v>
      </c>
    </row>
    <row r="7" spans="1:13" x14ac:dyDescent="0.2">
      <c r="A7" t="s">
        <v>401</v>
      </c>
      <c r="B7" t="s">
        <v>582</v>
      </c>
      <c r="I7">
        <v>80</v>
      </c>
      <c r="M7" s="1">
        <f t="shared" si="0"/>
        <v>80</v>
      </c>
    </row>
    <row r="8" spans="1:13" x14ac:dyDescent="0.2">
      <c r="A8" t="s">
        <v>648</v>
      </c>
      <c r="B8" t="s">
        <v>566</v>
      </c>
      <c r="L8">
        <v>100</v>
      </c>
      <c r="M8" s="1">
        <f t="shared" si="0"/>
        <v>100</v>
      </c>
    </row>
    <row r="9" spans="1:13" x14ac:dyDescent="0.2">
      <c r="M9" s="1">
        <f t="shared" si="0"/>
        <v>0</v>
      </c>
    </row>
    <row r="10" spans="1:13" x14ac:dyDescent="0.2">
      <c r="M10" s="1">
        <f t="shared" si="0"/>
        <v>0</v>
      </c>
    </row>
    <row r="11" spans="1:13" x14ac:dyDescent="0.2">
      <c r="M11" s="1">
        <f t="shared" si="0"/>
        <v>0</v>
      </c>
    </row>
    <row r="12" spans="1:13" x14ac:dyDescent="0.2">
      <c r="M12" s="1">
        <f t="shared" si="0"/>
        <v>0</v>
      </c>
    </row>
    <row r="13" spans="1:13" x14ac:dyDescent="0.2">
      <c r="M13" s="1">
        <f t="shared" si="0"/>
        <v>0</v>
      </c>
    </row>
    <row r="14" spans="1:13" x14ac:dyDescent="0.2">
      <c r="M14" s="1"/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28"/>
  <sheetViews>
    <sheetView workbookViewId="0">
      <selection activeCell="N24" sqref="A2:N24"/>
    </sheetView>
  </sheetViews>
  <sheetFormatPr defaultRowHeight="12.75" x14ac:dyDescent="0.2"/>
  <cols>
    <col min="1" max="1" width="12.7109375" customWidth="1"/>
    <col min="2" max="2" width="12.85546875" customWidth="1"/>
    <col min="3" max="3" width="16.85546875" customWidth="1"/>
    <col min="4" max="4" width="11.140625" customWidth="1"/>
    <col min="5" max="5" width="10.85546875" customWidth="1"/>
    <col min="6" max="6" width="12.28515625" customWidth="1"/>
    <col min="7" max="7" width="12.140625" customWidth="1"/>
    <col min="8" max="8" width="12.5703125" customWidth="1"/>
    <col min="9" max="9" width="13.140625" customWidth="1"/>
    <col min="10" max="10" width="11.7109375" customWidth="1"/>
    <col min="11" max="11" width="15" customWidth="1"/>
    <col min="12" max="12" width="11" customWidth="1"/>
  </cols>
  <sheetData>
    <row r="2" spans="1:14" x14ac:dyDescent="0.2">
      <c r="A2" s="2" t="s">
        <v>0</v>
      </c>
      <c r="B2" s="2" t="s">
        <v>1</v>
      </c>
      <c r="C2" s="2" t="s">
        <v>2</v>
      </c>
      <c r="D2" s="2" t="s">
        <v>220</v>
      </c>
      <c r="E2" s="2" t="s">
        <v>3</v>
      </c>
      <c r="F2" s="2" t="s">
        <v>4</v>
      </c>
      <c r="G2" s="2" t="s">
        <v>5</v>
      </c>
      <c r="H2" s="2" t="s">
        <v>6</v>
      </c>
      <c r="I2" s="2" t="s">
        <v>7</v>
      </c>
      <c r="J2" s="2" t="s">
        <v>8</v>
      </c>
      <c r="K2" s="2" t="s">
        <v>9</v>
      </c>
      <c r="L2" s="2" t="s">
        <v>10</v>
      </c>
      <c r="M2" s="2" t="s">
        <v>11</v>
      </c>
      <c r="N2" s="2" t="s">
        <v>12</v>
      </c>
    </row>
    <row r="3" spans="1:14" x14ac:dyDescent="0.2">
      <c r="A3" t="s">
        <v>184</v>
      </c>
      <c r="B3" t="s">
        <v>80</v>
      </c>
      <c r="G3">
        <v>50</v>
      </c>
      <c r="H3">
        <v>50</v>
      </c>
      <c r="L3">
        <v>100</v>
      </c>
      <c r="M3">
        <v>60</v>
      </c>
      <c r="N3" s="1">
        <f t="shared" ref="N3:N27" si="0">SUM(E3:M3)</f>
        <v>260</v>
      </c>
    </row>
    <row r="4" spans="1:14" x14ac:dyDescent="0.2">
      <c r="A4" t="s">
        <v>42</v>
      </c>
      <c r="B4" t="s">
        <v>41</v>
      </c>
      <c r="C4" t="s">
        <v>45</v>
      </c>
      <c r="E4">
        <v>100</v>
      </c>
      <c r="J4">
        <v>100</v>
      </c>
      <c r="N4" s="1">
        <f t="shared" si="0"/>
        <v>200</v>
      </c>
    </row>
    <row r="5" spans="1:14" x14ac:dyDescent="0.2">
      <c r="A5" t="s">
        <v>396</v>
      </c>
      <c r="B5" t="s">
        <v>397</v>
      </c>
      <c r="G5">
        <v>80</v>
      </c>
      <c r="J5">
        <v>50</v>
      </c>
      <c r="M5">
        <v>70</v>
      </c>
      <c r="N5" s="1">
        <f t="shared" si="0"/>
        <v>200</v>
      </c>
    </row>
    <row r="6" spans="1:14" x14ac:dyDescent="0.2">
      <c r="A6" t="s">
        <v>586</v>
      </c>
      <c r="B6" t="s">
        <v>60</v>
      </c>
      <c r="J6">
        <v>35</v>
      </c>
      <c r="K6">
        <v>100</v>
      </c>
      <c r="M6">
        <v>50</v>
      </c>
      <c r="N6" s="1">
        <f t="shared" si="0"/>
        <v>185</v>
      </c>
    </row>
    <row r="7" spans="1:14" x14ac:dyDescent="0.2">
      <c r="A7" t="s">
        <v>524</v>
      </c>
      <c r="B7" t="s">
        <v>78</v>
      </c>
      <c r="J7">
        <v>80</v>
      </c>
      <c r="M7">
        <v>100</v>
      </c>
      <c r="N7" s="1">
        <f t="shared" si="0"/>
        <v>180</v>
      </c>
    </row>
    <row r="8" spans="1:14" x14ac:dyDescent="0.2">
      <c r="A8" t="s">
        <v>395</v>
      </c>
      <c r="B8" t="s">
        <v>244</v>
      </c>
      <c r="G8">
        <v>100</v>
      </c>
      <c r="H8">
        <v>70</v>
      </c>
      <c r="N8" s="1">
        <f t="shared" si="0"/>
        <v>170</v>
      </c>
    </row>
    <row r="9" spans="1:14" x14ac:dyDescent="0.2">
      <c r="A9" t="s">
        <v>584</v>
      </c>
      <c r="B9" t="s">
        <v>506</v>
      </c>
      <c r="J9">
        <v>60</v>
      </c>
      <c r="M9">
        <v>80</v>
      </c>
      <c r="N9" s="1">
        <f t="shared" si="0"/>
        <v>140</v>
      </c>
    </row>
    <row r="10" spans="1:14" x14ac:dyDescent="0.2">
      <c r="A10" t="s">
        <v>170</v>
      </c>
      <c r="B10" t="s">
        <v>398</v>
      </c>
      <c r="G10">
        <v>70</v>
      </c>
      <c r="J10">
        <v>35</v>
      </c>
      <c r="N10" s="1">
        <f t="shared" si="0"/>
        <v>105</v>
      </c>
    </row>
    <row r="11" spans="1:14" x14ac:dyDescent="0.2">
      <c r="A11" t="s">
        <v>39</v>
      </c>
      <c r="B11" t="s">
        <v>40</v>
      </c>
      <c r="C11" t="s">
        <v>30</v>
      </c>
      <c r="E11">
        <v>100</v>
      </c>
      <c r="N11" s="1">
        <f t="shared" si="0"/>
        <v>100</v>
      </c>
    </row>
    <row r="12" spans="1:14" x14ac:dyDescent="0.2">
      <c r="A12" t="s">
        <v>411</v>
      </c>
      <c r="B12" t="s">
        <v>69</v>
      </c>
      <c r="H12">
        <v>100</v>
      </c>
      <c r="N12" s="1">
        <f t="shared" si="0"/>
        <v>100</v>
      </c>
    </row>
    <row r="13" spans="1:14" x14ac:dyDescent="0.2">
      <c r="A13" t="s">
        <v>399</v>
      </c>
      <c r="B13" t="s">
        <v>248</v>
      </c>
      <c r="G13">
        <v>60</v>
      </c>
      <c r="J13">
        <v>40</v>
      </c>
      <c r="N13" s="1">
        <f t="shared" si="0"/>
        <v>100</v>
      </c>
    </row>
    <row r="14" spans="1:14" x14ac:dyDescent="0.2">
      <c r="A14" t="s">
        <v>43</v>
      </c>
      <c r="B14" t="s">
        <v>44</v>
      </c>
      <c r="E14">
        <v>80</v>
      </c>
      <c r="N14" s="1">
        <f t="shared" si="0"/>
        <v>80</v>
      </c>
    </row>
    <row r="15" spans="1:14" x14ac:dyDescent="0.2">
      <c r="A15" t="s">
        <v>452</v>
      </c>
      <c r="B15" t="s">
        <v>453</v>
      </c>
      <c r="H15">
        <v>80</v>
      </c>
      <c r="N15" s="1">
        <f t="shared" si="0"/>
        <v>80</v>
      </c>
    </row>
    <row r="16" spans="1:14" x14ac:dyDescent="0.2">
      <c r="A16" t="s">
        <v>595</v>
      </c>
      <c r="B16" t="s">
        <v>596</v>
      </c>
      <c r="K16">
        <v>80</v>
      </c>
      <c r="N16" s="1">
        <f t="shared" si="0"/>
        <v>80</v>
      </c>
    </row>
    <row r="17" spans="1:14" x14ac:dyDescent="0.2">
      <c r="A17" t="s">
        <v>46</v>
      </c>
      <c r="B17" t="s">
        <v>47</v>
      </c>
      <c r="E17">
        <v>70</v>
      </c>
      <c r="N17" s="1">
        <f t="shared" si="0"/>
        <v>70</v>
      </c>
    </row>
    <row r="18" spans="1:14" x14ac:dyDescent="0.2">
      <c r="A18" t="s">
        <v>583</v>
      </c>
      <c r="B18" t="s">
        <v>207</v>
      </c>
      <c r="J18">
        <v>70</v>
      </c>
      <c r="N18" s="1">
        <f t="shared" si="0"/>
        <v>70</v>
      </c>
    </row>
    <row r="19" spans="1:14" x14ac:dyDescent="0.2">
      <c r="A19" t="s">
        <v>48</v>
      </c>
      <c r="B19" t="s">
        <v>49</v>
      </c>
      <c r="C19" t="s">
        <v>176</v>
      </c>
      <c r="E19">
        <v>60</v>
      </c>
      <c r="N19" s="1">
        <f t="shared" si="0"/>
        <v>60</v>
      </c>
    </row>
    <row r="20" spans="1:14" x14ac:dyDescent="0.2">
      <c r="A20" t="s">
        <v>454</v>
      </c>
      <c r="B20" t="s">
        <v>75</v>
      </c>
      <c r="H20">
        <v>60</v>
      </c>
      <c r="N20" s="1">
        <f t="shared" si="0"/>
        <v>60</v>
      </c>
    </row>
    <row r="21" spans="1:14" x14ac:dyDescent="0.2">
      <c r="A21" t="s">
        <v>37</v>
      </c>
      <c r="B21" t="s">
        <v>50</v>
      </c>
      <c r="C21" t="s">
        <v>176</v>
      </c>
      <c r="E21">
        <v>50</v>
      </c>
      <c r="N21" s="1">
        <f t="shared" si="0"/>
        <v>50</v>
      </c>
    </row>
    <row r="22" spans="1:14" x14ac:dyDescent="0.2">
      <c r="A22" t="s">
        <v>401</v>
      </c>
      <c r="B22" t="s">
        <v>400</v>
      </c>
      <c r="G22">
        <v>45</v>
      </c>
      <c r="N22" s="1">
        <f t="shared" si="0"/>
        <v>45</v>
      </c>
    </row>
    <row r="23" spans="1:14" x14ac:dyDescent="0.2">
      <c r="A23" t="s">
        <v>455</v>
      </c>
      <c r="B23" t="s">
        <v>456</v>
      </c>
      <c r="H23">
        <v>45</v>
      </c>
      <c r="N23" s="1">
        <f t="shared" si="0"/>
        <v>45</v>
      </c>
    </row>
    <row r="24" spans="1:14" x14ac:dyDescent="0.2">
      <c r="A24" t="s">
        <v>585</v>
      </c>
      <c r="B24" t="s">
        <v>259</v>
      </c>
      <c r="J24">
        <v>45</v>
      </c>
      <c r="N24" s="1">
        <f t="shared" si="0"/>
        <v>45</v>
      </c>
    </row>
    <row r="25" spans="1:14" x14ac:dyDescent="0.2">
      <c r="N25" s="1">
        <f t="shared" si="0"/>
        <v>0</v>
      </c>
    </row>
    <row r="26" spans="1:14" x14ac:dyDescent="0.2">
      <c r="N26" s="1">
        <f t="shared" si="0"/>
        <v>0</v>
      </c>
    </row>
    <row r="27" spans="1:14" x14ac:dyDescent="0.2">
      <c r="N27" s="1">
        <f t="shared" si="0"/>
        <v>0</v>
      </c>
    </row>
    <row r="28" spans="1:14" x14ac:dyDescent="0.2">
      <c r="N28" s="1"/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81"/>
  <sheetViews>
    <sheetView tabSelected="1" workbookViewId="0">
      <selection activeCell="A18" sqref="A18"/>
    </sheetView>
  </sheetViews>
  <sheetFormatPr defaultRowHeight="12.75" x14ac:dyDescent="0.2"/>
  <cols>
    <col min="1" max="1" width="12.7109375" customWidth="1"/>
    <col min="2" max="2" width="12.85546875" customWidth="1"/>
    <col min="3" max="3" width="16.85546875" customWidth="1"/>
    <col min="4" max="4" width="10.85546875" customWidth="1"/>
    <col min="5" max="5" width="12.28515625" customWidth="1"/>
    <col min="6" max="6" width="12.140625" customWidth="1"/>
    <col min="7" max="7" width="12.5703125" customWidth="1"/>
    <col min="8" max="8" width="13.140625" customWidth="1"/>
    <col min="9" max="9" width="11.7109375" customWidth="1"/>
    <col min="10" max="10" width="15" customWidth="1"/>
    <col min="11" max="11" width="11" customWidth="1"/>
    <col min="13" max="13" width="0" hidden="1" customWidth="1"/>
    <col min="15" max="15" width="0" hidden="1" customWidth="1"/>
  </cols>
  <sheetData>
    <row r="2" spans="1:15" x14ac:dyDescent="0.2">
      <c r="A2" s="2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2" t="s">
        <v>5</v>
      </c>
      <c r="G2" s="2" t="s">
        <v>6</v>
      </c>
      <c r="H2" s="2" t="s">
        <v>7</v>
      </c>
      <c r="I2" s="2" t="s">
        <v>8</v>
      </c>
      <c r="J2" s="2" t="s">
        <v>9</v>
      </c>
      <c r="K2" s="2" t="s">
        <v>10</v>
      </c>
      <c r="L2" s="2" t="s">
        <v>11</v>
      </c>
      <c r="M2" s="2" t="s">
        <v>590</v>
      </c>
      <c r="N2" s="2" t="s">
        <v>504</v>
      </c>
      <c r="O2" s="2" t="s">
        <v>12</v>
      </c>
    </row>
    <row r="3" spans="1:15" x14ac:dyDescent="0.2">
      <c r="A3" t="s">
        <v>199</v>
      </c>
      <c r="B3" t="s">
        <v>107</v>
      </c>
      <c r="C3" t="s">
        <v>29</v>
      </c>
      <c r="D3">
        <v>25</v>
      </c>
      <c r="E3">
        <v>80</v>
      </c>
      <c r="F3">
        <v>100</v>
      </c>
      <c r="H3">
        <v>60</v>
      </c>
      <c r="I3">
        <v>70</v>
      </c>
      <c r="J3">
        <v>70</v>
      </c>
      <c r="K3">
        <v>100</v>
      </c>
      <c r="L3">
        <v>100</v>
      </c>
      <c r="M3">
        <f>SUMPRODUCT(LARGE(Table3[[#This Row],[Port City]:[Devos]],{1,2,3,4,5,6}))</f>
        <v>520</v>
      </c>
      <c r="N3">
        <f t="shared" ref="N3:N34" si="0">IFERROR(M3,O3)</f>
        <v>520</v>
      </c>
      <c r="O3" s="1">
        <f t="shared" ref="O3:O34" si="1">SUM(D3:L3)</f>
        <v>605</v>
      </c>
    </row>
    <row r="4" spans="1:15" x14ac:dyDescent="0.2">
      <c r="A4" t="s">
        <v>181</v>
      </c>
      <c r="B4" t="s">
        <v>182</v>
      </c>
      <c r="C4" t="s">
        <v>188</v>
      </c>
      <c r="D4">
        <v>80</v>
      </c>
      <c r="E4">
        <v>100</v>
      </c>
      <c r="H4">
        <v>100</v>
      </c>
      <c r="J4">
        <v>80</v>
      </c>
      <c r="K4">
        <v>35</v>
      </c>
      <c r="L4">
        <v>40</v>
      </c>
      <c r="M4">
        <f>SUMPRODUCT(LARGE(Table3[[#This Row],[Port City]:[Devos]],{1,2,3,4,5,6}))</f>
        <v>435</v>
      </c>
      <c r="N4">
        <f t="shared" si="0"/>
        <v>435</v>
      </c>
      <c r="O4" s="1">
        <f t="shared" si="1"/>
        <v>435</v>
      </c>
    </row>
    <row r="5" spans="1:15" x14ac:dyDescent="0.2">
      <c r="A5" t="s">
        <v>232</v>
      </c>
      <c r="B5" t="s">
        <v>231</v>
      </c>
      <c r="F5">
        <v>80</v>
      </c>
      <c r="G5">
        <v>50</v>
      </c>
      <c r="I5">
        <v>45</v>
      </c>
      <c r="J5">
        <v>45</v>
      </c>
      <c r="K5">
        <v>80</v>
      </c>
      <c r="L5">
        <v>60</v>
      </c>
      <c r="M5">
        <f>SUMPRODUCT(LARGE(Table3[[#This Row],[Port City]:[Devos]],{1,2,3,4,5,6}))</f>
        <v>360</v>
      </c>
      <c r="N5">
        <f t="shared" si="0"/>
        <v>360</v>
      </c>
      <c r="O5" s="1">
        <f t="shared" si="1"/>
        <v>360</v>
      </c>
    </row>
    <row r="6" spans="1:15" x14ac:dyDescent="0.2">
      <c r="A6" t="s">
        <v>185</v>
      </c>
      <c r="B6" t="s">
        <v>186</v>
      </c>
      <c r="C6" t="s">
        <v>187</v>
      </c>
      <c r="D6">
        <v>50</v>
      </c>
      <c r="E6">
        <v>60</v>
      </c>
      <c r="G6">
        <v>25</v>
      </c>
      <c r="J6">
        <v>60</v>
      </c>
      <c r="K6">
        <v>45</v>
      </c>
      <c r="L6">
        <v>80</v>
      </c>
      <c r="M6">
        <f>SUMPRODUCT(LARGE(Table3[[#This Row],[Port City]:[Devos]],{1,2,3,4,5,6}))</f>
        <v>320</v>
      </c>
      <c r="N6">
        <f t="shared" si="0"/>
        <v>320</v>
      </c>
      <c r="O6" s="1">
        <f t="shared" si="1"/>
        <v>320</v>
      </c>
    </row>
    <row r="7" spans="1:15" x14ac:dyDescent="0.2">
      <c r="A7" t="s">
        <v>191</v>
      </c>
      <c r="B7" t="s">
        <v>192</v>
      </c>
      <c r="C7" t="s">
        <v>30</v>
      </c>
      <c r="D7">
        <v>40</v>
      </c>
      <c r="E7">
        <v>45</v>
      </c>
      <c r="G7">
        <v>30</v>
      </c>
      <c r="H7">
        <v>80</v>
      </c>
      <c r="J7">
        <v>100</v>
      </c>
      <c r="M7" t="e">
        <f>SUMPRODUCT(LARGE(Table3[[#This Row],[Port City]:[Devos]],{1,2,3,4,5,6}))</f>
        <v>#NUM!</v>
      </c>
      <c r="N7">
        <f t="shared" si="0"/>
        <v>295</v>
      </c>
      <c r="O7" s="1">
        <f t="shared" si="1"/>
        <v>295</v>
      </c>
    </row>
    <row r="8" spans="1:15" x14ac:dyDescent="0.2">
      <c r="A8" t="s">
        <v>79</v>
      </c>
      <c r="B8" t="s">
        <v>201</v>
      </c>
      <c r="C8" t="s">
        <v>76</v>
      </c>
      <c r="D8">
        <v>10</v>
      </c>
      <c r="E8">
        <v>30</v>
      </c>
      <c r="G8">
        <v>10</v>
      </c>
      <c r="H8">
        <v>40</v>
      </c>
      <c r="I8">
        <v>50</v>
      </c>
      <c r="J8">
        <v>35</v>
      </c>
      <c r="K8">
        <v>60</v>
      </c>
      <c r="M8">
        <f>SUMPRODUCT(LARGE(Table3[[#This Row],[Port City]:[Devos]],{1,2,3,4,5,6}))</f>
        <v>225</v>
      </c>
      <c r="N8">
        <f t="shared" si="0"/>
        <v>225</v>
      </c>
      <c r="O8" s="1">
        <f t="shared" si="1"/>
        <v>235</v>
      </c>
    </row>
    <row r="9" spans="1:15" x14ac:dyDescent="0.2">
      <c r="A9" t="s">
        <v>179</v>
      </c>
      <c r="B9" t="s">
        <v>180</v>
      </c>
      <c r="C9" t="s">
        <v>187</v>
      </c>
      <c r="E9">
        <v>25</v>
      </c>
      <c r="G9">
        <v>100</v>
      </c>
      <c r="H9">
        <v>25</v>
      </c>
      <c r="L9">
        <v>50</v>
      </c>
      <c r="M9" t="e">
        <f>SUMPRODUCT(LARGE(Table3[[#This Row],[Port City]:[Devos]],{1,2,3,4,5,6}))</f>
        <v>#NUM!</v>
      </c>
      <c r="N9">
        <f t="shared" si="0"/>
        <v>200</v>
      </c>
      <c r="O9" s="1">
        <f t="shared" si="1"/>
        <v>200</v>
      </c>
    </row>
    <row r="10" spans="1:15" x14ac:dyDescent="0.2">
      <c r="A10" t="s">
        <v>127</v>
      </c>
      <c r="B10" t="s">
        <v>184</v>
      </c>
      <c r="D10">
        <v>60</v>
      </c>
      <c r="I10">
        <v>100</v>
      </c>
      <c r="L10">
        <v>35</v>
      </c>
      <c r="M10" t="e">
        <f>SUMPRODUCT(LARGE(Table3[[#This Row],[Port City]:[Devos]],{1,2,3,4,5,6}))</f>
        <v>#NUM!</v>
      </c>
      <c r="N10">
        <f t="shared" si="0"/>
        <v>195</v>
      </c>
      <c r="O10" s="1">
        <f t="shared" si="1"/>
        <v>195</v>
      </c>
    </row>
    <row r="11" spans="1:15" x14ac:dyDescent="0.2">
      <c r="A11" t="s">
        <v>189</v>
      </c>
      <c r="B11" t="s">
        <v>190</v>
      </c>
      <c r="C11" t="s">
        <v>204</v>
      </c>
      <c r="D11">
        <v>45</v>
      </c>
      <c r="G11">
        <v>70</v>
      </c>
      <c r="I11">
        <v>80</v>
      </c>
      <c r="M11" t="e">
        <f>SUMPRODUCT(LARGE(Table3[[#This Row],[Port City]:[Devos]],{1,2,3,4,5,6}))</f>
        <v>#NUM!</v>
      </c>
      <c r="N11">
        <f t="shared" si="0"/>
        <v>195</v>
      </c>
      <c r="O11" s="1">
        <f t="shared" si="1"/>
        <v>195</v>
      </c>
    </row>
    <row r="12" spans="1:15" x14ac:dyDescent="0.2">
      <c r="A12" t="s">
        <v>195</v>
      </c>
      <c r="B12" t="s">
        <v>41</v>
      </c>
      <c r="C12" t="s">
        <v>45</v>
      </c>
      <c r="D12">
        <v>30</v>
      </c>
      <c r="E12">
        <v>70</v>
      </c>
      <c r="G12">
        <v>30</v>
      </c>
      <c r="L12">
        <v>30</v>
      </c>
      <c r="M12" t="e">
        <f>SUMPRODUCT(LARGE(Table3[[#This Row],[Port City]:[Devos]],{1,2,3,4,5,6}))</f>
        <v>#NUM!</v>
      </c>
      <c r="N12">
        <f t="shared" si="0"/>
        <v>160</v>
      </c>
      <c r="O12" s="1">
        <f t="shared" si="1"/>
        <v>160</v>
      </c>
    </row>
    <row r="13" spans="1:15" x14ac:dyDescent="0.2">
      <c r="A13" t="s">
        <v>508</v>
      </c>
      <c r="B13" t="s">
        <v>342</v>
      </c>
      <c r="I13">
        <v>25</v>
      </c>
      <c r="K13">
        <v>50</v>
      </c>
      <c r="L13">
        <v>70</v>
      </c>
      <c r="M13" t="e">
        <f>SUMPRODUCT(LARGE(Table3[[#This Row],[Port City]:[Devos]],{1,2,3,4,5,6}))</f>
        <v>#NUM!</v>
      </c>
      <c r="N13">
        <f t="shared" si="0"/>
        <v>145</v>
      </c>
      <c r="O13" s="1">
        <f t="shared" si="1"/>
        <v>145</v>
      </c>
    </row>
    <row r="14" spans="1:15" x14ac:dyDescent="0.2">
      <c r="A14" t="s">
        <v>509</v>
      </c>
      <c r="B14" t="s">
        <v>289</v>
      </c>
      <c r="I14">
        <v>25</v>
      </c>
      <c r="J14">
        <v>50</v>
      </c>
      <c r="L14">
        <v>45</v>
      </c>
      <c r="M14" t="e">
        <f>SUMPRODUCT(LARGE(Table3[[#This Row],[Port City]:[Devos]],{1,2,3,4,5,6}))</f>
        <v>#NUM!</v>
      </c>
      <c r="N14">
        <f t="shared" si="0"/>
        <v>120</v>
      </c>
      <c r="O14" s="1">
        <f t="shared" si="1"/>
        <v>120</v>
      </c>
    </row>
    <row r="15" spans="1:15" x14ac:dyDescent="0.2">
      <c r="A15" t="s">
        <v>412</v>
      </c>
      <c r="B15" t="s">
        <v>413</v>
      </c>
      <c r="G15">
        <v>40</v>
      </c>
      <c r="H15">
        <v>70</v>
      </c>
      <c r="M15" t="e">
        <f>SUMPRODUCT(LARGE(Table3[[#This Row],[Port City]:[Devos]],{1,2,3,4,5,6}))</f>
        <v>#NUM!</v>
      </c>
      <c r="N15">
        <f t="shared" si="0"/>
        <v>110</v>
      </c>
      <c r="O15" s="1">
        <f t="shared" si="1"/>
        <v>110</v>
      </c>
    </row>
    <row r="16" spans="1:15" x14ac:dyDescent="0.2">
      <c r="A16" t="s">
        <v>671</v>
      </c>
      <c r="B16" t="s">
        <v>670</v>
      </c>
      <c r="D16">
        <v>100</v>
      </c>
      <c r="G16">
        <v>10</v>
      </c>
      <c r="M16" t="e">
        <f>SUMPRODUCT(LARGE(Table3[[#This Row],[Port City]:[Devos]],{1,2,3,4,5,6}))</f>
        <v>#NUM!</v>
      </c>
      <c r="N16">
        <f t="shared" si="0"/>
        <v>110</v>
      </c>
      <c r="O16" s="1">
        <f t="shared" si="1"/>
        <v>110</v>
      </c>
    </row>
    <row r="17" spans="1:15" x14ac:dyDescent="0.2">
      <c r="A17" t="s">
        <v>510</v>
      </c>
      <c r="B17" t="s">
        <v>511</v>
      </c>
      <c r="I17">
        <v>10</v>
      </c>
      <c r="J17">
        <v>40</v>
      </c>
      <c r="K17">
        <v>40</v>
      </c>
      <c r="M17" t="e">
        <f>SUMPRODUCT(LARGE(Table3[[#This Row],[Port City]:[Devos]],{1,2,3,4,5,6}))</f>
        <v>#NUM!</v>
      </c>
      <c r="N17">
        <f t="shared" si="0"/>
        <v>90</v>
      </c>
      <c r="O17" s="1">
        <f t="shared" si="1"/>
        <v>90</v>
      </c>
    </row>
    <row r="18" spans="1:15" x14ac:dyDescent="0.2">
      <c r="A18" t="s">
        <v>325</v>
      </c>
      <c r="B18" t="s">
        <v>223</v>
      </c>
      <c r="H18">
        <v>45</v>
      </c>
      <c r="I18">
        <v>40</v>
      </c>
      <c r="M18" t="e">
        <f>SUMPRODUCT(LARGE(Table3[[#This Row],[Port City]:[Devos]],{1,2,3,4,5,6}))</f>
        <v>#NUM!</v>
      </c>
      <c r="N18">
        <f t="shared" si="0"/>
        <v>85</v>
      </c>
      <c r="O18" s="1">
        <f t="shared" si="1"/>
        <v>85</v>
      </c>
    </row>
    <row r="19" spans="1:15" x14ac:dyDescent="0.2">
      <c r="A19" t="s">
        <v>408</v>
      </c>
      <c r="B19" t="s">
        <v>105</v>
      </c>
      <c r="G19">
        <v>80</v>
      </c>
      <c r="M19" t="e">
        <f>SUMPRODUCT(LARGE(Table3[[#This Row],[Port City]:[Devos]],{1,2,3,4,5,6}))</f>
        <v>#NUM!</v>
      </c>
      <c r="N19">
        <f t="shared" si="0"/>
        <v>80</v>
      </c>
      <c r="O19" s="1">
        <f t="shared" si="1"/>
        <v>80</v>
      </c>
    </row>
    <row r="20" spans="1:15" x14ac:dyDescent="0.2">
      <c r="A20" t="s">
        <v>301</v>
      </c>
      <c r="B20" t="s">
        <v>302</v>
      </c>
      <c r="F20">
        <v>45</v>
      </c>
      <c r="I20">
        <v>30</v>
      </c>
      <c r="M20" t="e">
        <f>SUMPRODUCT(LARGE(Table3[[#This Row],[Port City]:[Devos]],{1,2,3,4,5,6}))</f>
        <v>#NUM!</v>
      </c>
      <c r="N20">
        <f t="shared" si="0"/>
        <v>75</v>
      </c>
      <c r="O20" s="1">
        <f t="shared" si="1"/>
        <v>75</v>
      </c>
    </row>
    <row r="21" spans="1:15" x14ac:dyDescent="0.2">
      <c r="A21" t="s">
        <v>599</v>
      </c>
      <c r="B21" t="s">
        <v>600</v>
      </c>
      <c r="K21">
        <v>70</v>
      </c>
      <c r="M21" s="3" t="e">
        <f>SUMPRODUCT(LARGE(Table3[[#This Row],[Port City]:[Devos]],{1,2,3,4,5,6}))</f>
        <v>#NUM!</v>
      </c>
      <c r="N21" s="3">
        <f t="shared" si="0"/>
        <v>70</v>
      </c>
      <c r="O21" s="4">
        <f t="shared" si="1"/>
        <v>70</v>
      </c>
    </row>
    <row r="22" spans="1:15" x14ac:dyDescent="0.2">
      <c r="A22" t="s">
        <v>297</v>
      </c>
      <c r="B22" t="s">
        <v>298</v>
      </c>
      <c r="F22">
        <v>70</v>
      </c>
      <c r="M22" t="e">
        <f>SUMPRODUCT(LARGE(Table3[[#This Row],[Port City]:[Devos]],{1,2,3,4,5,6}))</f>
        <v>#NUM!</v>
      </c>
      <c r="N22">
        <f t="shared" si="0"/>
        <v>70</v>
      </c>
      <c r="O22" s="1">
        <f t="shared" si="1"/>
        <v>70</v>
      </c>
    </row>
    <row r="23" spans="1:15" x14ac:dyDescent="0.2">
      <c r="A23" t="s">
        <v>173</v>
      </c>
      <c r="B23" t="s">
        <v>183</v>
      </c>
      <c r="C23" t="s">
        <v>29</v>
      </c>
      <c r="D23">
        <v>70</v>
      </c>
      <c r="M23" t="e">
        <f>SUMPRODUCT(LARGE(Table3[[#This Row],[Port City]:[Devos]],{1,2,3,4,5,6}))</f>
        <v>#NUM!</v>
      </c>
      <c r="N23">
        <f t="shared" si="0"/>
        <v>70</v>
      </c>
      <c r="O23" s="1">
        <f t="shared" si="1"/>
        <v>70</v>
      </c>
    </row>
    <row r="24" spans="1:15" x14ac:dyDescent="0.2">
      <c r="A24" t="s">
        <v>506</v>
      </c>
      <c r="B24" t="s">
        <v>507</v>
      </c>
      <c r="I24">
        <v>35</v>
      </c>
      <c r="L24">
        <v>25</v>
      </c>
      <c r="M24" t="e">
        <f>SUMPRODUCT(LARGE(Table3[[#This Row],[Port City]:[Devos]],{1,2,3,4,5,6}))</f>
        <v>#NUM!</v>
      </c>
      <c r="N24">
        <f t="shared" si="0"/>
        <v>60</v>
      </c>
      <c r="O24" s="1">
        <f t="shared" si="1"/>
        <v>60</v>
      </c>
    </row>
    <row r="25" spans="1:15" x14ac:dyDescent="0.2">
      <c r="A25" t="s">
        <v>505</v>
      </c>
      <c r="B25" t="s">
        <v>201</v>
      </c>
      <c r="I25">
        <v>60</v>
      </c>
      <c r="M25" t="e">
        <f>SUMPRODUCT(LARGE(Table3[[#This Row],[Port City]:[Devos]],{1,2,3,4,5,6}))</f>
        <v>#NUM!</v>
      </c>
      <c r="N25">
        <f t="shared" si="0"/>
        <v>60</v>
      </c>
      <c r="O25" s="1">
        <f t="shared" si="1"/>
        <v>60</v>
      </c>
    </row>
    <row r="26" spans="1:15" x14ac:dyDescent="0.2">
      <c r="A26" t="s">
        <v>157</v>
      </c>
      <c r="B26" t="s">
        <v>101</v>
      </c>
      <c r="F26">
        <v>60</v>
      </c>
      <c r="M26" t="e">
        <f>SUMPRODUCT(LARGE(Table3[[#This Row],[Port City]:[Devos]],{1,2,3,4,5,6}))</f>
        <v>#NUM!</v>
      </c>
      <c r="N26">
        <f t="shared" si="0"/>
        <v>60</v>
      </c>
      <c r="O26" s="1">
        <f t="shared" si="1"/>
        <v>60</v>
      </c>
    </row>
    <row r="27" spans="1:15" x14ac:dyDescent="0.2">
      <c r="A27" t="s">
        <v>409</v>
      </c>
      <c r="B27" t="s">
        <v>410</v>
      </c>
      <c r="G27">
        <v>60</v>
      </c>
      <c r="M27" t="e">
        <f>SUMPRODUCT(LARGE(Table3[[#This Row],[Port City]:[Devos]],{1,2,3,4,5,6}))</f>
        <v>#NUM!</v>
      </c>
      <c r="N27">
        <f t="shared" si="0"/>
        <v>60</v>
      </c>
      <c r="O27" s="1">
        <f t="shared" si="1"/>
        <v>60</v>
      </c>
    </row>
    <row r="28" spans="1:15" x14ac:dyDescent="0.2">
      <c r="A28" t="s">
        <v>87</v>
      </c>
      <c r="B28" t="s">
        <v>88</v>
      </c>
      <c r="H28">
        <v>30</v>
      </c>
      <c r="I28">
        <v>25</v>
      </c>
      <c r="M28" t="e">
        <f>SUMPRODUCT(LARGE(Table3[[#This Row],[Port City]:[Devos]],{1,2,3,4,5,6}))</f>
        <v>#NUM!</v>
      </c>
      <c r="N28">
        <f t="shared" si="0"/>
        <v>55</v>
      </c>
      <c r="O28" s="1">
        <f t="shared" si="1"/>
        <v>55</v>
      </c>
    </row>
    <row r="29" spans="1:15" x14ac:dyDescent="0.2">
      <c r="A29" t="s">
        <v>305</v>
      </c>
      <c r="B29" t="s">
        <v>306</v>
      </c>
      <c r="F29">
        <v>30</v>
      </c>
      <c r="I29">
        <v>25</v>
      </c>
      <c r="M29" t="e">
        <f>SUMPRODUCT(LARGE(Table3[[#This Row],[Port City]:[Devos]],{1,2,3,4,5,6}))</f>
        <v>#NUM!</v>
      </c>
      <c r="N29">
        <f t="shared" si="0"/>
        <v>55</v>
      </c>
      <c r="O29" s="1">
        <f t="shared" si="1"/>
        <v>55</v>
      </c>
    </row>
    <row r="30" spans="1:15" x14ac:dyDescent="0.2">
      <c r="A30" t="s">
        <v>193</v>
      </c>
      <c r="B30" t="s">
        <v>194</v>
      </c>
      <c r="C30" t="s">
        <v>187</v>
      </c>
      <c r="D30">
        <v>30</v>
      </c>
      <c r="G30">
        <v>25</v>
      </c>
      <c r="M30" t="e">
        <f>SUMPRODUCT(LARGE(Table3[[#This Row],[Port City]:[Devos]],{1,2,3,4,5,6}))</f>
        <v>#NUM!</v>
      </c>
      <c r="N30">
        <f t="shared" si="0"/>
        <v>55</v>
      </c>
      <c r="O30" s="1">
        <f t="shared" si="1"/>
        <v>55</v>
      </c>
    </row>
    <row r="31" spans="1:15" x14ac:dyDescent="0.2">
      <c r="A31" t="s">
        <v>198</v>
      </c>
      <c r="B31" t="s">
        <v>124</v>
      </c>
      <c r="C31" t="s">
        <v>30</v>
      </c>
      <c r="D31">
        <v>25</v>
      </c>
      <c r="L31">
        <v>25</v>
      </c>
      <c r="M31" t="e">
        <f>SUMPRODUCT(LARGE(Table3[[#This Row],[Port City]:[Devos]],{1,2,3,4,5,6}))</f>
        <v>#NUM!</v>
      </c>
      <c r="N31">
        <f t="shared" si="0"/>
        <v>50</v>
      </c>
      <c r="O31" s="1">
        <f t="shared" si="1"/>
        <v>50</v>
      </c>
    </row>
    <row r="32" spans="1:15" x14ac:dyDescent="0.2">
      <c r="A32" t="s">
        <v>200</v>
      </c>
      <c r="B32" t="s">
        <v>84</v>
      </c>
      <c r="D32">
        <v>25</v>
      </c>
      <c r="I32">
        <v>25</v>
      </c>
      <c r="M32" t="e">
        <f>SUMPRODUCT(LARGE(Table3[[#This Row],[Port City]:[Devos]],{1,2,3,4,5,6}))</f>
        <v>#NUM!</v>
      </c>
      <c r="N32">
        <f t="shared" si="0"/>
        <v>50</v>
      </c>
      <c r="O32" s="1">
        <f t="shared" si="1"/>
        <v>50</v>
      </c>
    </row>
    <row r="33" spans="1:15" x14ac:dyDescent="0.2">
      <c r="A33" t="s">
        <v>260</v>
      </c>
      <c r="B33" t="s">
        <v>289</v>
      </c>
      <c r="H33">
        <v>50</v>
      </c>
      <c r="M33" t="e">
        <f>SUMPRODUCT(LARGE(Table3[[#This Row],[Port City]:[Devos]],{1,2,3,4,5,6}))</f>
        <v>#NUM!</v>
      </c>
      <c r="N33">
        <f t="shared" si="0"/>
        <v>50</v>
      </c>
      <c r="O33" s="1">
        <f t="shared" si="1"/>
        <v>50</v>
      </c>
    </row>
    <row r="34" spans="1:15" x14ac:dyDescent="0.2">
      <c r="A34" t="s">
        <v>299</v>
      </c>
      <c r="B34" t="s">
        <v>300</v>
      </c>
      <c r="F34">
        <v>50</v>
      </c>
      <c r="M34" t="e">
        <f>SUMPRODUCT(LARGE(Table3[[#This Row],[Port City]:[Devos]],{1,2,3,4,5,6}))</f>
        <v>#NUM!</v>
      </c>
      <c r="N34">
        <f t="shared" si="0"/>
        <v>50</v>
      </c>
      <c r="O34" s="1">
        <f t="shared" si="1"/>
        <v>50</v>
      </c>
    </row>
    <row r="35" spans="1:15" x14ac:dyDescent="0.2">
      <c r="A35" t="s">
        <v>240</v>
      </c>
      <c r="B35" t="s">
        <v>241</v>
      </c>
      <c r="E35">
        <v>50</v>
      </c>
      <c r="M35" t="e">
        <f>SUMPRODUCT(LARGE(Table3[[#This Row],[Port City]:[Devos]],{1,2,3,4,5,6}))</f>
        <v>#NUM!</v>
      </c>
      <c r="N35">
        <f t="shared" ref="N35:N66" si="2">IFERROR(M35,O35)</f>
        <v>50</v>
      </c>
      <c r="O35" s="1">
        <f t="shared" ref="O35:O66" si="3">SUM(D35:L35)</f>
        <v>50</v>
      </c>
    </row>
    <row r="36" spans="1:15" x14ac:dyDescent="0.2">
      <c r="A36" t="s">
        <v>411</v>
      </c>
      <c r="B36" t="s">
        <v>69</v>
      </c>
      <c r="G36">
        <v>45</v>
      </c>
      <c r="M36" t="e">
        <f>SUMPRODUCT(LARGE(Table3[[#This Row],[Port City]:[Devos]],{1,2,3,4,5,6}))</f>
        <v>#NUM!</v>
      </c>
      <c r="N36">
        <f t="shared" si="2"/>
        <v>45</v>
      </c>
      <c r="O36" s="1">
        <f t="shared" si="3"/>
        <v>45</v>
      </c>
    </row>
    <row r="37" spans="1:15" x14ac:dyDescent="0.2">
      <c r="A37" t="s">
        <v>242</v>
      </c>
      <c r="B37" t="s">
        <v>111</v>
      </c>
      <c r="E37">
        <v>40</v>
      </c>
      <c r="M37" t="e">
        <f>SUMPRODUCT(LARGE(Table3[[#This Row],[Port City]:[Devos]],{1,2,3,4,5,6}))</f>
        <v>#NUM!</v>
      </c>
      <c r="N37">
        <f t="shared" si="2"/>
        <v>40</v>
      </c>
      <c r="O37" s="1">
        <f t="shared" si="3"/>
        <v>40</v>
      </c>
    </row>
    <row r="38" spans="1:15" x14ac:dyDescent="0.2">
      <c r="A38" t="s">
        <v>303</v>
      </c>
      <c r="B38" t="s">
        <v>80</v>
      </c>
      <c r="F38">
        <v>40</v>
      </c>
      <c r="M38" t="e">
        <f>SUMPRODUCT(LARGE(Table3[[#This Row],[Port City]:[Devos]],{1,2,3,4,5,6}))</f>
        <v>#NUM!</v>
      </c>
      <c r="N38">
        <f t="shared" si="2"/>
        <v>40</v>
      </c>
      <c r="O38" s="1">
        <f t="shared" si="3"/>
        <v>40</v>
      </c>
    </row>
    <row r="39" spans="1:15" x14ac:dyDescent="0.2">
      <c r="A39" t="s">
        <v>258</v>
      </c>
      <c r="B39" t="s">
        <v>259</v>
      </c>
      <c r="E39">
        <v>10</v>
      </c>
      <c r="J39">
        <v>30</v>
      </c>
      <c r="M39" t="e">
        <f>SUMPRODUCT(LARGE(Table3[[#This Row],[Port City]:[Devos]],{1,2,3,4,5,6}))</f>
        <v>#NUM!</v>
      </c>
      <c r="N39">
        <f t="shared" si="2"/>
        <v>40</v>
      </c>
      <c r="O39" s="1">
        <f t="shared" si="3"/>
        <v>40</v>
      </c>
    </row>
    <row r="40" spans="1:15" x14ac:dyDescent="0.2">
      <c r="A40" t="s">
        <v>512</v>
      </c>
      <c r="B40" t="s">
        <v>464</v>
      </c>
      <c r="I40">
        <v>10</v>
      </c>
      <c r="L40">
        <v>25</v>
      </c>
      <c r="M40" t="e">
        <f>SUMPRODUCT(LARGE(Table3[[#This Row],[Port City]:[Devos]],{1,2,3,4,5,6}))</f>
        <v>#NUM!</v>
      </c>
      <c r="N40">
        <f t="shared" si="2"/>
        <v>35</v>
      </c>
      <c r="O40" s="1">
        <f t="shared" si="3"/>
        <v>35</v>
      </c>
    </row>
    <row r="41" spans="1:15" x14ac:dyDescent="0.2">
      <c r="A41" t="s">
        <v>312</v>
      </c>
      <c r="B41" t="s">
        <v>313</v>
      </c>
      <c r="F41">
        <v>25</v>
      </c>
      <c r="I41">
        <v>10</v>
      </c>
      <c r="M41" t="e">
        <f>SUMPRODUCT(LARGE(Table3[[#This Row],[Port City]:[Devos]],{1,2,3,4,5,6}))</f>
        <v>#NUM!</v>
      </c>
      <c r="N41">
        <f t="shared" si="2"/>
        <v>35</v>
      </c>
      <c r="O41" s="1">
        <f t="shared" si="3"/>
        <v>35</v>
      </c>
    </row>
    <row r="42" spans="1:15" x14ac:dyDescent="0.2">
      <c r="A42" t="s">
        <v>304</v>
      </c>
      <c r="B42" t="s">
        <v>80</v>
      </c>
      <c r="F42">
        <v>35</v>
      </c>
      <c r="M42" t="e">
        <f>SUMPRODUCT(LARGE(Table3[[#This Row],[Port City]:[Devos]],{1,2,3,4,5,6}))</f>
        <v>#NUM!</v>
      </c>
      <c r="N42">
        <f t="shared" si="2"/>
        <v>35</v>
      </c>
      <c r="O42" s="1">
        <f t="shared" si="3"/>
        <v>35</v>
      </c>
    </row>
    <row r="43" spans="1:15" x14ac:dyDescent="0.2">
      <c r="A43" t="s">
        <v>457</v>
      </c>
      <c r="B43" t="s">
        <v>107</v>
      </c>
      <c r="H43">
        <v>35</v>
      </c>
      <c r="M43" t="e">
        <f>SUMPRODUCT(LARGE(Table3[[#This Row],[Port City]:[Devos]],{1,2,3,4,5,6}))</f>
        <v>#NUM!</v>
      </c>
      <c r="N43">
        <f t="shared" si="2"/>
        <v>35</v>
      </c>
      <c r="O43" s="1">
        <f t="shared" si="3"/>
        <v>35</v>
      </c>
    </row>
    <row r="44" spans="1:15" x14ac:dyDescent="0.2">
      <c r="A44" t="s">
        <v>39</v>
      </c>
      <c r="B44" t="s">
        <v>84</v>
      </c>
      <c r="C44" t="s">
        <v>30</v>
      </c>
      <c r="D44">
        <v>25</v>
      </c>
      <c r="E44">
        <v>10</v>
      </c>
      <c r="M44" t="e">
        <f>SUMPRODUCT(LARGE(Table3[[#This Row],[Port City]:[Devos]],{1,2,3,4,5,6}))</f>
        <v>#NUM!</v>
      </c>
      <c r="N44">
        <f t="shared" si="2"/>
        <v>35</v>
      </c>
      <c r="O44" s="1">
        <f t="shared" si="3"/>
        <v>35</v>
      </c>
    </row>
    <row r="45" spans="1:15" x14ac:dyDescent="0.2">
      <c r="A45" t="s">
        <v>243</v>
      </c>
      <c r="B45" t="s">
        <v>244</v>
      </c>
      <c r="E45">
        <v>35</v>
      </c>
      <c r="M45" t="e">
        <f>SUMPRODUCT(LARGE(Table3[[#This Row],[Port City]:[Devos]],{1,2,3,4,5,6}))</f>
        <v>#NUM!</v>
      </c>
      <c r="N45">
        <f t="shared" si="2"/>
        <v>35</v>
      </c>
      <c r="O45" s="1">
        <f t="shared" si="3"/>
        <v>35</v>
      </c>
    </row>
    <row r="46" spans="1:15" x14ac:dyDescent="0.2">
      <c r="A46" t="s">
        <v>414</v>
      </c>
      <c r="B46" t="s">
        <v>358</v>
      </c>
      <c r="G46">
        <v>35</v>
      </c>
      <c r="M46" t="e">
        <f>SUMPRODUCT(LARGE(Table3[[#This Row],[Port City]:[Devos]],{1,2,3,4,5,6}))</f>
        <v>#NUM!</v>
      </c>
      <c r="N46">
        <f t="shared" si="2"/>
        <v>35</v>
      </c>
      <c r="O46" s="1">
        <f t="shared" si="3"/>
        <v>35</v>
      </c>
    </row>
    <row r="47" spans="1:15" x14ac:dyDescent="0.2">
      <c r="A47" t="s">
        <v>70</v>
      </c>
      <c r="B47" t="s">
        <v>71</v>
      </c>
      <c r="D47">
        <v>35</v>
      </c>
      <c r="M47" t="e">
        <f>SUMPRODUCT(LARGE(Table3[[#This Row],[Port City]:[Devos]],{1,2,3,4,5,6}))</f>
        <v>#NUM!</v>
      </c>
      <c r="N47">
        <f t="shared" si="2"/>
        <v>35</v>
      </c>
      <c r="O47" s="1">
        <f t="shared" si="3"/>
        <v>35</v>
      </c>
    </row>
    <row r="48" spans="1:15" x14ac:dyDescent="0.2">
      <c r="A48" t="s">
        <v>318</v>
      </c>
      <c r="B48" t="s">
        <v>273</v>
      </c>
      <c r="I48">
        <v>30</v>
      </c>
      <c r="M48" t="e">
        <f>SUMPRODUCT(LARGE(Table3[[#This Row],[Port City]:[Devos]],{1,2,3,4,5,6}))</f>
        <v>#NUM!</v>
      </c>
      <c r="N48">
        <f t="shared" si="2"/>
        <v>30</v>
      </c>
      <c r="O48" s="1">
        <f t="shared" si="3"/>
        <v>30</v>
      </c>
    </row>
    <row r="49" spans="1:15" x14ac:dyDescent="0.2">
      <c r="A49" t="s">
        <v>140</v>
      </c>
      <c r="B49" t="s">
        <v>141</v>
      </c>
      <c r="F49">
        <v>30</v>
      </c>
      <c r="M49" t="e">
        <f>SUMPRODUCT(LARGE(Table3[[#This Row],[Port City]:[Devos]],{1,2,3,4,5,6}))</f>
        <v>#NUM!</v>
      </c>
      <c r="N49">
        <f t="shared" si="2"/>
        <v>30</v>
      </c>
      <c r="O49" s="1">
        <f t="shared" si="3"/>
        <v>30</v>
      </c>
    </row>
    <row r="50" spans="1:15" x14ac:dyDescent="0.2">
      <c r="A50" t="s">
        <v>458</v>
      </c>
      <c r="B50" t="s">
        <v>459</v>
      </c>
      <c r="H50">
        <v>30</v>
      </c>
      <c r="M50" t="e">
        <f>SUMPRODUCT(LARGE(Table3[[#This Row],[Port City]:[Devos]],{1,2,3,4,5,6}))</f>
        <v>#NUM!</v>
      </c>
      <c r="N50">
        <f t="shared" si="2"/>
        <v>30</v>
      </c>
      <c r="O50" s="1">
        <f t="shared" si="3"/>
        <v>30</v>
      </c>
    </row>
    <row r="51" spans="1:15" x14ac:dyDescent="0.2">
      <c r="A51" t="s">
        <v>245</v>
      </c>
      <c r="B51" t="s">
        <v>246</v>
      </c>
      <c r="E51">
        <v>30</v>
      </c>
      <c r="M51" t="e">
        <f>SUMPRODUCT(LARGE(Table3[[#This Row],[Port City]:[Devos]],{1,2,3,4,5,6}))</f>
        <v>#NUM!</v>
      </c>
      <c r="N51">
        <f t="shared" si="2"/>
        <v>30</v>
      </c>
      <c r="O51" s="1">
        <f t="shared" si="3"/>
        <v>30</v>
      </c>
    </row>
    <row r="52" spans="1:15" x14ac:dyDescent="0.2">
      <c r="A52" t="s">
        <v>288</v>
      </c>
      <c r="B52" t="s">
        <v>289</v>
      </c>
      <c r="J52">
        <v>30</v>
      </c>
      <c r="M52" t="e">
        <f>SUMPRODUCT(LARGE(Table3[[#This Row],[Port City]:[Devos]],{1,2,3,4,5,6}))</f>
        <v>#NUM!</v>
      </c>
      <c r="N52">
        <f t="shared" si="2"/>
        <v>30</v>
      </c>
      <c r="O52" s="1">
        <f t="shared" si="3"/>
        <v>30</v>
      </c>
    </row>
    <row r="53" spans="1:15" x14ac:dyDescent="0.2">
      <c r="A53" t="s">
        <v>610</v>
      </c>
      <c r="B53" t="s">
        <v>335</v>
      </c>
      <c r="L53">
        <v>25</v>
      </c>
      <c r="M53" s="3" t="e">
        <f>SUMPRODUCT(LARGE(Table3[[#This Row],[Port City]:[Devos]],{1,2,3,4,5,6}))</f>
        <v>#NUM!</v>
      </c>
      <c r="N53" s="3">
        <f t="shared" si="2"/>
        <v>25</v>
      </c>
      <c r="O53" s="4">
        <f t="shared" si="3"/>
        <v>25</v>
      </c>
    </row>
    <row r="54" spans="1:15" x14ac:dyDescent="0.2">
      <c r="A54" t="s">
        <v>336</v>
      </c>
      <c r="B54" t="s">
        <v>250</v>
      </c>
      <c r="L54">
        <v>25</v>
      </c>
      <c r="M54" s="3" t="e">
        <f>SUMPRODUCT(LARGE(Table3[[#This Row],[Port City]:[Devos]],{1,2,3,4,5,6}))</f>
        <v>#NUM!</v>
      </c>
      <c r="N54" s="3">
        <f t="shared" si="2"/>
        <v>25</v>
      </c>
      <c r="O54" s="4">
        <f t="shared" si="3"/>
        <v>25</v>
      </c>
    </row>
    <row r="55" spans="1:15" x14ac:dyDescent="0.2">
      <c r="A55" t="s">
        <v>314</v>
      </c>
      <c r="B55" t="s">
        <v>250</v>
      </c>
      <c r="F55">
        <v>25</v>
      </c>
      <c r="M55" t="e">
        <f>SUMPRODUCT(LARGE(Table3[[#This Row],[Port City]:[Devos]],{1,2,3,4,5,6}))</f>
        <v>#NUM!</v>
      </c>
      <c r="N55">
        <f t="shared" si="2"/>
        <v>25</v>
      </c>
      <c r="O55" s="1">
        <f t="shared" si="3"/>
        <v>25</v>
      </c>
    </row>
    <row r="56" spans="1:15" x14ac:dyDescent="0.2">
      <c r="A56" t="s">
        <v>196</v>
      </c>
      <c r="B56" t="s">
        <v>197</v>
      </c>
      <c r="D56">
        <v>25</v>
      </c>
      <c r="M56" t="e">
        <f>SUMPRODUCT(LARGE(Table3[[#This Row],[Port City]:[Devos]],{1,2,3,4,5,6}))</f>
        <v>#NUM!</v>
      </c>
      <c r="N56">
        <f t="shared" si="2"/>
        <v>25</v>
      </c>
      <c r="O56" s="1">
        <f t="shared" si="3"/>
        <v>25</v>
      </c>
    </row>
    <row r="57" spans="1:15" x14ac:dyDescent="0.2">
      <c r="A57" t="s">
        <v>247</v>
      </c>
      <c r="B57" t="s">
        <v>248</v>
      </c>
      <c r="E57">
        <v>25</v>
      </c>
      <c r="M57" t="e">
        <f>SUMPRODUCT(LARGE(Table3[[#This Row],[Port City]:[Devos]],{1,2,3,4,5,6}))</f>
        <v>#NUM!</v>
      </c>
      <c r="N57">
        <f t="shared" si="2"/>
        <v>25</v>
      </c>
      <c r="O57" s="1">
        <f t="shared" si="3"/>
        <v>25</v>
      </c>
    </row>
    <row r="58" spans="1:15" x14ac:dyDescent="0.2">
      <c r="A58" t="s">
        <v>307</v>
      </c>
      <c r="B58" t="s">
        <v>308</v>
      </c>
      <c r="F58">
        <v>25</v>
      </c>
      <c r="M58" t="e">
        <f>SUMPRODUCT(LARGE(Table3[[#This Row],[Port City]:[Devos]],{1,2,3,4,5,6}))</f>
        <v>#NUM!</v>
      </c>
      <c r="N58">
        <f t="shared" si="2"/>
        <v>25</v>
      </c>
      <c r="O58" s="1">
        <f t="shared" si="3"/>
        <v>25</v>
      </c>
    </row>
    <row r="59" spans="1:15" x14ac:dyDescent="0.2">
      <c r="A59" t="s">
        <v>460</v>
      </c>
      <c r="B59" t="s">
        <v>461</v>
      </c>
      <c r="H59">
        <v>25</v>
      </c>
      <c r="M59" t="e">
        <f>SUMPRODUCT(LARGE(Table3[[#This Row],[Port City]:[Devos]],{1,2,3,4,5,6}))</f>
        <v>#NUM!</v>
      </c>
      <c r="N59">
        <f t="shared" si="2"/>
        <v>25</v>
      </c>
      <c r="O59" s="1">
        <f t="shared" si="3"/>
        <v>25</v>
      </c>
    </row>
    <row r="60" spans="1:15" x14ac:dyDescent="0.2">
      <c r="A60" t="s">
        <v>249</v>
      </c>
      <c r="B60" t="s">
        <v>250</v>
      </c>
      <c r="E60">
        <v>25</v>
      </c>
      <c r="M60" t="e">
        <f>SUMPRODUCT(LARGE(Table3[[#This Row],[Port City]:[Devos]],{1,2,3,4,5,6}))</f>
        <v>#NUM!</v>
      </c>
      <c r="N60">
        <f t="shared" si="2"/>
        <v>25</v>
      </c>
      <c r="O60" s="1">
        <f t="shared" si="3"/>
        <v>25</v>
      </c>
    </row>
    <row r="61" spans="1:15" x14ac:dyDescent="0.2">
      <c r="A61" t="s">
        <v>251</v>
      </c>
      <c r="B61" t="s">
        <v>113</v>
      </c>
      <c r="E61">
        <v>25</v>
      </c>
      <c r="M61" t="e">
        <f>SUMPRODUCT(LARGE(Table3[[#This Row],[Port City]:[Devos]],{1,2,3,4,5,6}))</f>
        <v>#NUM!</v>
      </c>
      <c r="N61">
        <f t="shared" si="2"/>
        <v>25</v>
      </c>
      <c r="O61" s="1">
        <f t="shared" si="3"/>
        <v>25</v>
      </c>
    </row>
    <row r="62" spans="1:15" x14ac:dyDescent="0.2">
      <c r="A62" t="s">
        <v>309</v>
      </c>
      <c r="B62" t="s">
        <v>310</v>
      </c>
      <c r="F62">
        <v>25</v>
      </c>
      <c r="M62" t="e">
        <f>SUMPRODUCT(LARGE(Table3[[#This Row],[Port City]:[Devos]],{1,2,3,4,5,6}))</f>
        <v>#NUM!</v>
      </c>
      <c r="N62">
        <f t="shared" si="2"/>
        <v>25</v>
      </c>
      <c r="O62" s="1">
        <f t="shared" si="3"/>
        <v>25</v>
      </c>
    </row>
    <row r="63" spans="1:15" x14ac:dyDescent="0.2">
      <c r="A63" t="s">
        <v>311</v>
      </c>
      <c r="B63" t="s">
        <v>310</v>
      </c>
      <c r="F63">
        <v>25</v>
      </c>
      <c r="M63" t="e">
        <f>SUMPRODUCT(LARGE(Table3[[#This Row],[Port City]:[Devos]],{1,2,3,4,5,6}))</f>
        <v>#NUM!</v>
      </c>
      <c r="N63">
        <f t="shared" si="2"/>
        <v>25</v>
      </c>
      <c r="O63" s="1">
        <f t="shared" si="3"/>
        <v>25</v>
      </c>
    </row>
    <row r="64" spans="1:15" x14ac:dyDescent="0.2">
      <c r="A64" t="s">
        <v>415</v>
      </c>
      <c r="B64" t="s">
        <v>416</v>
      </c>
      <c r="G64">
        <v>25</v>
      </c>
      <c r="M64" t="e">
        <f>SUMPRODUCT(LARGE(Table3[[#This Row],[Port City]:[Devos]],{1,2,3,4,5,6}))</f>
        <v>#NUM!</v>
      </c>
      <c r="N64">
        <f t="shared" si="2"/>
        <v>25</v>
      </c>
      <c r="O64" s="1">
        <f t="shared" si="3"/>
        <v>25</v>
      </c>
    </row>
    <row r="65" spans="1:15" x14ac:dyDescent="0.2">
      <c r="A65" t="s">
        <v>252</v>
      </c>
      <c r="B65" t="s">
        <v>246</v>
      </c>
      <c r="E65">
        <v>25</v>
      </c>
      <c r="M65" t="e">
        <f>SUMPRODUCT(LARGE(Table3[[#This Row],[Port City]:[Devos]],{1,2,3,4,5,6}))</f>
        <v>#NUM!</v>
      </c>
      <c r="N65">
        <f t="shared" si="2"/>
        <v>25</v>
      </c>
      <c r="O65" s="1">
        <f t="shared" si="3"/>
        <v>25</v>
      </c>
    </row>
    <row r="66" spans="1:15" x14ac:dyDescent="0.2">
      <c r="A66" t="s">
        <v>154</v>
      </c>
      <c r="B66" t="s">
        <v>126</v>
      </c>
      <c r="L66">
        <v>10</v>
      </c>
      <c r="M66" s="3" t="e">
        <f>SUMPRODUCT(LARGE(Table3[[#This Row],[Port City]:[Devos]],{1,2,3,4,5,6}))</f>
        <v>#NUM!</v>
      </c>
      <c r="N66" s="3">
        <f t="shared" si="2"/>
        <v>10</v>
      </c>
      <c r="O66" s="4">
        <f t="shared" si="3"/>
        <v>10</v>
      </c>
    </row>
    <row r="67" spans="1:15" x14ac:dyDescent="0.2">
      <c r="A67" t="s">
        <v>332</v>
      </c>
      <c r="B67" t="s">
        <v>333</v>
      </c>
      <c r="I67">
        <v>10</v>
      </c>
      <c r="M67" t="e">
        <f>SUMPRODUCT(LARGE(Table3[[#This Row],[Port City]:[Devos]],{1,2,3,4,5,6}))</f>
        <v>#NUM!</v>
      </c>
      <c r="N67">
        <f t="shared" ref="N67:N81" si="4">IFERROR(M67,O67)</f>
        <v>10</v>
      </c>
      <c r="O67" s="1">
        <f t="shared" ref="O67:O81" si="5">SUM(D67:L67)</f>
        <v>10</v>
      </c>
    </row>
    <row r="68" spans="1:15" x14ac:dyDescent="0.2">
      <c r="A68" t="s">
        <v>321</v>
      </c>
      <c r="B68" t="s">
        <v>124</v>
      </c>
      <c r="I68">
        <v>10</v>
      </c>
      <c r="M68" t="e">
        <f>SUMPRODUCT(LARGE(Table3[[#This Row],[Port City]:[Devos]],{1,2,3,4,5,6}))</f>
        <v>#NUM!</v>
      </c>
      <c r="N68">
        <f t="shared" si="4"/>
        <v>10</v>
      </c>
      <c r="O68" s="1">
        <f t="shared" si="5"/>
        <v>10</v>
      </c>
    </row>
    <row r="69" spans="1:15" x14ac:dyDescent="0.2">
      <c r="A69" t="s">
        <v>417</v>
      </c>
      <c r="B69" t="s">
        <v>418</v>
      </c>
      <c r="G69">
        <v>10</v>
      </c>
      <c r="M69" t="e">
        <f>SUMPRODUCT(LARGE(Table3[[#This Row],[Port City]:[Devos]],{1,2,3,4,5,6}))</f>
        <v>#NUM!</v>
      </c>
      <c r="N69">
        <f t="shared" si="4"/>
        <v>10</v>
      </c>
      <c r="O69" s="1">
        <f t="shared" si="5"/>
        <v>10</v>
      </c>
    </row>
    <row r="70" spans="1:15" x14ac:dyDescent="0.2">
      <c r="A70" t="s">
        <v>420</v>
      </c>
      <c r="B70" t="s">
        <v>244</v>
      </c>
      <c r="G70">
        <v>10</v>
      </c>
      <c r="M70" t="e">
        <f>SUMPRODUCT(LARGE(Table3[[#This Row],[Port City]:[Devos]],{1,2,3,4,5,6}))</f>
        <v>#NUM!</v>
      </c>
      <c r="N70">
        <f t="shared" si="4"/>
        <v>10</v>
      </c>
      <c r="O70" s="1">
        <f t="shared" si="5"/>
        <v>10</v>
      </c>
    </row>
    <row r="71" spans="1:15" x14ac:dyDescent="0.2">
      <c r="A71" t="s">
        <v>326</v>
      </c>
      <c r="B71" t="s">
        <v>327</v>
      </c>
      <c r="G71">
        <v>10</v>
      </c>
      <c r="M71" t="e">
        <f>SUMPRODUCT(LARGE(Table3[[#This Row],[Port City]:[Devos]],{1,2,3,4,5,6}))</f>
        <v>#NUM!</v>
      </c>
      <c r="N71">
        <f t="shared" si="4"/>
        <v>10</v>
      </c>
      <c r="O71" s="1">
        <f t="shared" si="5"/>
        <v>10</v>
      </c>
    </row>
    <row r="72" spans="1:15" x14ac:dyDescent="0.2">
      <c r="A72" t="s">
        <v>255</v>
      </c>
      <c r="B72" t="s">
        <v>256</v>
      </c>
      <c r="E72">
        <v>10</v>
      </c>
      <c r="M72" t="e">
        <f>SUMPRODUCT(LARGE(Table3[[#This Row],[Port City]:[Devos]],{1,2,3,4,5,6}))</f>
        <v>#NUM!</v>
      </c>
      <c r="N72">
        <f t="shared" si="4"/>
        <v>10</v>
      </c>
      <c r="O72" s="1">
        <f t="shared" si="5"/>
        <v>10</v>
      </c>
    </row>
    <row r="73" spans="1:15" x14ac:dyDescent="0.2">
      <c r="A73" t="s">
        <v>257</v>
      </c>
      <c r="B73" t="s">
        <v>107</v>
      </c>
      <c r="E73">
        <v>10</v>
      </c>
      <c r="M73" t="e">
        <f>SUMPRODUCT(LARGE(Table3[[#This Row],[Port City]:[Devos]],{1,2,3,4,5,6}))</f>
        <v>#NUM!</v>
      </c>
      <c r="N73">
        <f t="shared" si="4"/>
        <v>10</v>
      </c>
      <c r="O73" s="1">
        <f t="shared" si="5"/>
        <v>10</v>
      </c>
    </row>
    <row r="74" spans="1:15" x14ac:dyDescent="0.2">
      <c r="A74" t="s">
        <v>39</v>
      </c>
      <c r="B74" t="s">
        <v>40</v>
      </c>
      <c r="C74" t="s">
        <v>30</v>
      </c>
      <c r="D74">
        <v>10</v>
      </c>
      <c r="M74" t="e">
        <f>SUMPRODUCT(LARGE(Table3[[#This Row],[Port City]:[Devos]],{1,2,3,4,5,6}))</f>
        <v>#NUM!</v>
      </c>
      <c r="N74">
        <f t="shared" si="4"/>
        <v>10</v>
      </c>
      <c r="O74" s="1">
        <f t="shared" si="5"/>
        <v>10</v>
      </c>
    </row>
    <row r="75" spans="1:15" x14ac:dyDescent="0.2">
      <c r="A75" t="s">
        <v>315</v>
      </c>
      <c r="B75" t="s">
        <v>316</v>
      </c>
      <c r="F75">
        <v>10</v>
      </c>
      <c r="M75" t="e">
        <f>SUMPRODUCT(LARGE(Table3[[#This Row],[Port City]:[Devos]],{1,2,3,4,5,6}))</f>
        <v>#NUM!</v>
      </c>
      <c r="N75">
        <f t="shared" si="4"/>
        <v>10</v>
      </c>
      <c r="O75" s="1">
        <f t="shared" si="5"/>
        <v>10</v>
      </c>
    </row>
    <row r="76" spans="1:15" x14ac:dyDescent="0.2">
      <c r="A76" t="s">
        <v>202</v>
      </c>
      <c r="B76" t="s">
        <v>128</v>
      </c>
      <c r="C76" t="s">
        <v>187</v>
      </c>
      <c r="D76">
        <v>10</v>
      </c>
      <c r="M76" t="e">
        <f>SUMPRODUCT(LARGE(Table3[[#This Row],[Port City]:[Devos]],{1,2,3,4,5,6}))</f>
        <v>#NUM!</v>
      </c>
      <c r="N76">
        <f t="shared" si="4"/>
        <v>10</v>
      </c>
      <c r="O76" s="1">
        <f t="shared" si="5"/>
        <v>10</v>
      </c>
    </row>
    <row r="77" spans="1:15" x14ac:dyDescent="0.2">
      <c r="A77" t="s">
        <v>158</v>
      </c>
      <c r="B77" t="s">
        <v>159</v>
      </c>
      <c r="C77" t="s">
        <v>30</v>
      </c>
      <c r="D77">
        <v>10</v>
      </c>
      <c r="M77" t="e">
        <f>SUMPRODUCT(LARGE(Table3[[#This Row],[Port City]:[Devos]],{1,2,3,4,5,6}))</f>
        <v>#NUM!</v>
      </c>
      <c r="N77">
        <f t="shared" si="4"/>
        <v>10</v>
      </c>
      <c r="O77" s="1">
        <f t="shared" si="5"/>
        <v>10</v>
      </c>
    </row>
    <row r="78" spans="1:15" x14ac:dyDescent="0.2">
      <c r="A78" t="s">
        <v>253</v>
      </c>
      <c r="B78" t="s">
        <v>254</v>
      </c>
      <c r="E78">
        <v>10</v>
      </c>
      <c r="M78" t="e">
        <f>SUMPRODUCT(LARGE(Table3[[#This Row],[Port City]:[Devos]],{1,2,3,4,5,6}))</f>
        <v>#NUM!</v>
      </c>
      <c r="N78">
        <f t="shared" si="4"/>
        <v>10</v>
      </c>
      <c r="O78" s="1">
        <f t="shared" si="5"/>
        <v>10</v>
      </c>
    </row>
    <row r="79" spans="1:15" x14ac:dyDescent="0.2">
      <c r="A79" t="s">
        <v>419</v>
      </c>
      <c r="B79" t="s">
        <v>190</v>
      </c>
      <c r="G79">
        <v>10</v>
      </c>
      <c r="M79" t="e">
        <f>SUMPRODUCT(LARGE(Table3[[#This Row],[Port City]:[Devos]],{1,2,3,4,5,6}))</f>
        <v>#NUM!</v>
      </c>
      <c r="N79">
        <f t="shared" si="4"/>
        <v>10</v>
      </c>
      <c r="O79" s="1">
        <f t="shared" si="5"/>
        <v>10</v>
      </c>
    </row>
    <row r="80" spans="1:15" x14ac:dyDescent="0.2">
      <c r="M80" t="e">
        <f>SUMPRODUCT(LARGE(Table3[[#This Row],[Port City]:[Devos]],{1,2,3,4,5,6}))</f>
        <v>#NUM!</v>
      </c>
      <c r="N80">
        <f t="shared" si="4"/>
        <v>0</v>
      </c>
      <c r="O80" s="1">
        <f t="shared" si="5"/>
        <v>0</v>
      </c>
    </row>
    <row r="81" spans="13:15" x14ac:dyDescent="0.2">
      <c r="M81" t="e">
        <f>SUMPRODUCT(LARGE(Table3[[#This Row],[Port City]:[Devos]],{1,2,3,4,5,6}))</f>
        <v>#NUM!</v>
      </c>
      <c r="N81">
        <f t="shared" si="4"/>
        <v>0</v>
      </c>
      <c r="O81" s="1">
        <f t="shared" si="5"/>
        <v>0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95"/>
  <sheetViews>
    <sheetView topLeftCell="A76" workbookViewId="0">
      <selection activeCell="A2" sqref="A2:N95"/>
    </sheetView>
  </sheetViews>
  <sheetFormatPr defaultRowHeight="12.75" x14ac:dyDescent="0.2"/>
  <cols>
    <col min="1" max="1" width="12.7109375" customWidth="1"/>
    <col min="2" max="2" width="12.85546875" customWidth="1"/>
    <col min="3" max="3" width="16.85546875" customWidth="1"/>
    <col min="4" max="4" width="11.140625" customWidth="1"/>
    <col min="5" max="5" width="10.85546875" customWidth="1"/>
    <col min="6" max="6" width="12.28515625" customWidth="1"/>
    <col min="7" max="7" width="12.140625" customWidth="1"/>
    <col min="8" max="8" width="12.5703125" customWidth="1"/>
    <col min="9" max="9" width="13.140625" customWidth="1"/>
    <col min="10" max="10" width="11.7109375" customWidth="1"/>
    <col min="11" max="11" width="15" customWidth="1"/>
    <col min="12" max="12" width="11" customWidth="1"/>
    <col min="13" max="13" width="11" hidden="1" customWidth="1"/>
    <col min="14" max="14" width="11" customWidth="1"/>
    <col min="15" max="15" width="0" hidden="1" customWidth="1"/>
  </cols>
  <sheetData>
    <row r="2" spans="1:15" x14ac:dyDescent="0.2">
      <c r="A2" s="2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2" t="s">
        <v>5</v>
      </c>
      <c r="G2" s="2" t="s">
        <v>6</v>
      </c>
      <c r="H2" s="2" t="s">
        <v>7</v>
      </c>
      <c r="I2" s="2" t="s">
        <v>8</v>
      </c>
      <c r="J2" s="2" t="s">
        <v>9</v>
      </c>
      <c r="K2" s="2" t="s">
        <v>10</v>
      </c>
      <c r="L2" s="2" t="s">
        <v>11</v>
      </c>
      <c r="M2" s="2" t="s">
        <v>590</v>
      </c>
      <c r="N2" s="2" t="s">
        <v>589</v>
      </c>
      <c r="O2" s="2" t="s">
        <v>12</v>
      </c>
    </row>
    <row r="3" spans="1:15" x14ac:dyDescent="0.2">
      <c r="A3" t="s">
        <v>319</v>
      </c>
      <c r="B3" t="s">
        <v>320</v>
      </c>
      <c r="F3">
        <v>50</v>
      </c>
      <c r="H3">
        <v>100</v>
      </c>
      <c r="I3">
        <v>70</v>
      </c>
      <c r="J3">
        <v>60</v>
      </c>
      <c r="K3">
        <v>100</v>
      </c>
      <c r="M3" t="e">
        <f>SUMPRODUCT(LARGE(Table4[[#This Row],[Port City]:[Devos]],{1,2,3,4,5,6}))</f>
        <v>#NUM!</v>
      </c>
      <c r="N3">
        <f t="shared" ref="N3:N34" si="0">IFERROR(M3,O3)</f>
        <v>380</v>
      </c>
      <c r="O3" s="1">
        <f t="shared" ref="O3:O34" si="1">SUM(D3:L3)</f>
        <v>380</v>
      </c>
    </row>
    <row r="4" spans="1:15" x14ac:dyDescent="0.2">
      <c r="A4" t="s">
        <v>67</v>
      </c>
      <c r="B4" t="s">
        <v>51</v>
      </c>
      <c r="F4">
        <v>80</v>
      </c>
      <c r="J4">
        <v>100</v>
      </c>
      <c r="M4" t="e">
        <f>SUMPRODUCT(LARGE(Table4[[#This Row],[Port City]:[Devos]],{1,2,3,4,5,6}))</f>
        <v>#NUM!</v>
      </c>
      <c r="N4">
        <f t="shared" si="0"/>
        <v>180</v>
      </c>
      <c r="O4" s="1">
        <f t="shared" si="1"/>
        <v>180</v>
      </c>
    </row>
    <row r="5" spans="1:15" x14ac:dyDescent="0.2">
      <c r="A5" t="s">
        <v>591</v>
      </c>
      <c r="B5" t="s">
        <v>105</v>
      </c>
      <c r="J5">
        <v>80</v>
      </c>
      <c r="K5">
        <v>100</v>
      </c>
      <c r="M5" t="e">
        <f>SUMPRODUCT(LARGE(Table4[[#This Row],[Port City]:[Devos]],{1,2,3,4,5,6}))</f>
        <v>#NUM!</v>
      </c>
      <c r="N5">
        <f t="shared" si="0"/>
        <v>180</v>
      </c>
      <c r="O5" s="1">
        <f t="shared" si="1"/>
        <v>180</v>
      </c>
    </row>
    <row r="6" spans="1:15" x14ac:dyDescent="0.2">
      <c r="A6" t="s">
        <v>72</v>
      </c>
      <c r="B6" t="s">
        <v>73</v>
      </c>
      <c r="C6" t="s">
        <v>76</v>
      </c>
      <c r="D6">
        <v>70</v>
      </c>
      <c r="F6">
        <v>40</v>
      </c>
      <c r="L6">
        <v>70</v>
      </c>
      <c r="M6" t="e">
        <f>SUMPRODUCT(LARGE(Table4[[#This Row],[Port City]:[Devos]],{1,2,3,4,5,6}))</f>
        <v>#NUM!</v>
      </c>
      <c r="N6">
        <f t="shared" si="0"/>
        <v>180</v>
      </c>
      <c r="O6" s="1">
        <f t="shared" si="1"/>
        <v>180</v>
      </c>
    </row>
    <row r="7" spans="1:15" x14ac:dyDescent="0.2">
      <c r="A7" t="s">
        <v>68</v>
      </c>
      <c r="B7" t="s">
        <v>69</v>
      </c>
      <c r="D7">
        <v>100</v>
      </c>
      <c r="L7">
        <v>60</v>
      </c>
      <c r="M7" t="e">
        <f>SUMPRODUCT(LARGE(Table4[[#This Row],[Port City]:[Devos]],{1,2,3,4,5,6}))</f>
        <v>#NUM!</v>
      </c>
      <c r="N7">
        <f t="shared" si="0"/>
        <v>160</v>
      </c>
      <c r="O7" s="1">
        <f t="shared" si="1"/>
        <v>160</v>
      </c>
    </row>
    <row r="8" spans="1:15" x14ac:dyDescent="0.2">
      <c r="A8" t="s">
        <v>70</v>
      </c>
      <c r="B8" t="s">
        <v>71</v>
      </c>
      <c r="D8">
        <v>80</v>
      </c>
      <c r="H8">
        <v>70</v>
      </c>
      <c r="M8" t="e">
        <f>SUMPRODUCT(LARGE(Table4[[#This Row],[Port City]:[Devos]],{1,2,3,4,5,6}))</f>
        <v>#NUM!</v>
      </c>
      <c r="N8">
        <f t="shared" si="0"/>
        <v>150</v>
      </c>
      <c r="O8" s="1">
        <f t="shared" si="1"/>
        <v>150</v>
      </c>
    </row>
    <row r="9" spans="1:15" x14ac:dyDescent="0.2">
      <c r="A9" t="s">
        <v>42</v>
      </c>
      <c r="B9" t="s">
        <v>41</v>
      </c>
      <c r="C9" t="s">
        <v>45</v>
      </c>
      <c r="D9">
        <v>45</v>
      </c>
      <c r="E9">
        <v>100</v>
      </c>
      <c r="M9" t="e">
        <f>SUMPRODUCT(LARGE(Table4[[#This Row],[Port City]:[Devos]],{1,2,3,4,5,6}))</f>
        <v>#NUM!</v>
      </c>
      <c r="N9">
        <f t="shared" si="0"/>
        <v>145</v>
      </c>
      <c r="O9" s="1">
        <f t="shared" si="1"/>
        <v>145</v>
      </c>
    </row>
    <row r="10" spans="1:15" x14ac:dyDescent="0.2">
      <c r="A10" t="s">
        <v>518</v>
      </c>
      <c r="B10" t="s">
        <v>60</v>
      </c>
      <c r="I10">
        <v>40</v>
      </c>
      <c r="J10">
        <v>45</v>
      </c>
      <c r="L10">
        <v>50</v>
      </c>
      <c r="M10" t="e">
        <f>SUMPRODUCT(LARGE(Table4[[#This Row],[Port City]:[Devos]],{1,2,3,4,5,6}))</f>
        <v>#NUM!</v>
      </c>
      <c r="N10">
        <f t="shared" si="0"/>
        <v>135</v>
      </c>
      <c r="O10" s="1">
        <f t="shared" si="1"/>
        <v>135</v>
      </c>
    </row>
    <row r="11" spans="1:15" x14ac:dyDescent="0.2">
      <c r="A11" t="s">
        <v>245</v>
      </c>
      <c r="B11" t="s">
        <v>246</v>
      </c>
      <c r="E11">
        <v>45</v>
      </c>
      <c r="F11">
        <v>70</v>
      </c>
      <c r="M11" t="e">
        <f>SUMPRODUCT(LARGE(Table4[[#This Row],[Port City]:[Devos]],{1,2,3,4,5,6}))</f>
        <v>#NUM!</v>
      </c>
      <c r="N11">
        <f t="shared" si="0"/>
        <v>115</v>
      </c>
      <c r="O11" s="1">
        <f t="shared" si="1"/>
        <v>115</v>
      </c>
    </row>
    <row r="12" spans="1:15" x14ac:dyDescent="0.2">
      <c r="A12" t="s">
        <v>79</v>
      </c>
      <c r="B12" t="s">
        <v>80</v>
      </c>
      <c r="C12" t="s">
        <v>76</v>
      </c>
      <c r="D12">
        <v>40</v>
      </c>
      <c r="E12">
        <v>50</v>
      </c>
      <c r="L12">
        <v>25</v>
      </c>
      <c r="M12" t="e">
        <f>SUMPRODUCT(LARGE(Table4[[#This Row],[Port City]:[Devos]],{1,2,3,4,5,6}))</f>
        <v>#NUM!</v>
      </c>
      <c r="N12">
        <f t="shared" si="0"/>
        <v>115</v>
      </c>
      <c r="O12" s="1">
        <f t="shared" si="1"/>
        <v>115</v>
      </c>
    </row>
    <row r="13" spans="1:15" x14ac:dyDescent="0.2">
      <c r="A13" t="s">
        <v>424</v>
      </c>
      <c r="B13" t="s">
        <v>124</v>
      </c>
      <c r="G13">
        <v>50</v>
      </c>
      <c r="H13">
        <v>30</v>
      </c>
      <c r="J13">
        <v>30</v>
      </c>
      <c r="M13" t="e">
        <f>SUMPRODUCT(LARGE(Table4[[#This Row],[Port City]:[Devos]],{1,2,3,4,5,6}))</f>
        <v>#NUM!</v>
      </c>
      <c r="N13">
        <f t="shared" si="0"/>
        <v>110</v>
      </c>
      <c r="O13" s="1">
        <f t="shared" si="1"/>
        <v>110</v>
      </c>
    </row>
    <row r="14" spans="1:15" x14ac:dyDescent="0.2">
      <c r="A14" t="s">
        <v>87</v>
      </c>
      <c r="B14" t="s">
        <v>517</v>
      </c>
      <c r="D14">
        <v>25</v>
      </c>
      <c r="I14">
        <v>45</v>
      </c>
      <c r="L14">
        <v>35</v>
      </c>
      <c r="M14" t="e">
        <f>SUMPRODUCT(LARGE(Table4[[#This Row],[Port City]:[Devos]],{1,2,3,4,5,6}))</f>
        <v>#NUM!</v>
      </c>
      <c r="N14">
        <f t="shared" si="0"/>
        <v>105</v>
      </c>
      <c r="O14" s="1">
        <f t="shared" si="1"/>
        <v>105</v>
      </c>
    </row>
    <row r="15" spans="1:15" x14ac:dyDescent="0.2">
      <c r="A15" t="s">
        <v>325</v>
      </c>
      <c r="B15" t="s">
        <v>223</v>
      </c>
      <c r="F15">
        <v>25</v>
      </c>
      <c r="L15">
        <v>80</v>
      </c>
      <c r="M15" t="e">
        <f>SUMPRODUCT(LARGE(Table4[[#This Row],[Port City]:[Devos]],{1,2,3,4,5,6}))</f>
        <v>#NUM!</v>
      </c>
      <c r="N15">
        <f t="shared" si="0"/>
        <v>105</v>
      </c>
      <c r="O15" s="1">
        <f t="shared" si="1"/>
        <v>105</v>
      </c>
    </row>
    <row r="16" spans="1:15" x14ac:dyDescent="0.2">
      <c r="A16" t="s">
        <v>620</v>
      </c>
      <c r="B16" t="s">
        <v>621</v>
      </c>
      <c r="L16">
        <v>100</v>
      </c>
      <c r="M16" s="3" t="e">
        <f>SUMPRODUCT(LARGE(Table4[[#This Row],[Port City]:[Devos]],{1,2,3,4,5,6}))</f>
        <v>#NUM!</v>
      </c>
      <c r="N16" s="3">
        <f t="shared" si="0"/>
        <v>100</v>
      </c>
      <c r="O16" s="1">
        <f t="shared" si="1"/>
        <v>100</v>
      </c>
    </row>
    <row r="17" spans="1:15" x14ac:dyDescent="0.2">
      <c r="A17" t="s">
        <v>513</v>
      </c>
      <c r="B17" t="s">
        <v>119</v>
      </c>
      <c r="I17">
        <v>100</v>
      </c>
      <c r="M17" t="e">
        <f>SUMPRODUCT(LARGE(Table4[[#This Row],[Port City]:[Devos]],{1,2,3,4,5,6}))</f>
        <v>#NUM!</v>
      </c>
      <c r="N17">
        <f t="shared" si="0"/>
        <v>100</v>
      </c>
      <c r="O17" s="1">
        <f t="shared" si="1"/>
        <v>100</v>
      </c>
    </row>
    <row r="18" spans="1:15" x14ac:dyDescent="0.2">
      <c r="A18" t="s">
        <v>317</v>
      </c>
      <c r="B18" t="s">
        <v>201</v>
      </c>
      <c r="F18">
        <v>100</v>
      </c>
      <c r="M18" t="e">
        <f>SUMPRODUCT(LARGE(Table4[[#This Row],[Port City]:[Devos]],{1,2,3,4,5,6}))</f>
        <v>#NUM!</v>
      </c>
      <c r="N18">
        <f t="shared" si="0"/>
        <v>100</v>
      </c>
      <c r="O18" s="1">
        <f t="shared" si="1"/>
        <v>100</v>
      </c>
    </row>
    <row r="19" spans="1:15" x14ac:dyDescent="0.2">
      <c r="A19" t="s">
        <v>421</v>
      </c>
      <c r="B19" t="s">
        <v>101</v>
      </c>
      <c r="G19">
        <v>100</v>
      </c>
      <c r="M19" t="e">
        <f>SUMPRODUCT(LARGE(Table4[[#This Row],[Port City]:[Devos]],{1,2,3,4,5,6}))</f>
        <v>#NUM!</v>
      </c>
      <c r="N19">
        <f t="shared" si="0"/>
        <v>100</v>
      </c>
      <c r="O19" s="1">
        <f t="shared" si="1"/>
        <v>100</v>
      </c>
    </row>
    <row r="20" spans="1:15" x14ac:dyDescent="0.2">
      <c r="A20" t="s">
        <v>255</v>
      </c>
      <c r="B20" t="s">
        <v>256</v>
      </c>
      <c r="E20">
        <v>25</v>
      </c>
      <c r="F20">
        <v>30</v>
      </c>
      <c r="L20">
        <v>45</v>
      </c>
      <c r="M20" t="e">
        <f>SUMPRODUCT(LARGE(Table4[[#This Row],[Port City]:[Devos]],{1,2,3,4,5,6}))</f>
        <v>#NUM!</v>
      </c>
      <c r="N20">
        <f t="shared" si="0"/>
        <v>100</v>
      </c>
      <c r="O20" s="1">
        <f t="shared" si="1"/>
        <v>100</v>
      </c>
    </row>
    <row r="21" spans="1:15" x14ac:dyDescent="0.2">
      <c r="A21" t="s">
        <v>608</v>
      </c>
      <c r="B21" t="s">
        <v>113</v>
      </c>
      <c r="K21">
        <v>70</v>
      </c>
      <c r="L21">
        <v>25</v>
      </c>
      <c r="M21" t="e">
        <f>SUMPRODUCT(LARGE(Table4[[#This Row],[Port City]:[Devos]],{1,2,3,4,5,6}))</f>
        <v>#NUM!</v>
      </c>
      <c r="N21">
        <f t="shared" si="0"/>
        <v>95</v>
      </c>
      <c r="O21" s="1">
        <f t="shared" si="1"/>
        <v>95</v>
      </c>
    </row>
    <row r="22" spans="1:15" x14ac:dyDescent="0.2">
      <c r="A22" t="s">
        <v>91</v>
      </c>
      <c r="B22" t="s">
        <v>219</v>
      </c>
      <c r="D22">
        <v>25</v>
      </c>
      <c r="I22">
        <v>60</v>
      </c>
      <c r="M22" t="e">
        <f>SUMPRODUCT(LARGE(Table4[[#This Row],[Port City]:[Devos]],{1,2,3,4,5,6}))</f>
        <v>#NUM!</v>
      </c>
      <c r="N22">
        <f t="shared" si="0"/>
        <v>85</v>
      </c>
      <c r="O22" s="1">
        <f t="shared" si="1"/>
        <v>85</v>
      </c>
    </row>
    <row r="23" spans="1:15" x14ac:dyDescent="0.2">
      <c r="A23" t="s">
        <v>326</v>
      </c>
      <c r="B23" t="s">
        <v>327</v>
      </c>
      <c r="F23">
        <v>25</v>
      </c>
      <c r="H23">
        <v>60</v>
      </c>
      <c r="M23" t="e">
        <f>SUMPRODUCT(LARGE(Table4[[#This Row],[Port City]:[Devos]],{1,2,3,4,5,6}))</f>
        <v>#NUM!</v>
      </c>
      <c r="N23">
        <f t="shared" si="0"/>
        <v>85</v>
      </c>
      <c r="O23" s="1">
        <f t="shared" si="1"/>
        <v>85</v>
      </c>
    </row>
    <row r="24" spans="1:15" x14ac:dyDescent="0.2">
      <c r="A24" t="s">
        <v>514</v>
      </c>
      <c r="B24" t="s">
        <v>515</v>
      </c>
      <c r="I24">
        <v>80</v>
      </c>
      <c r="M24" t="e">
        <f>SUMPRODUCT(LARGE(Table4[[#This Row],[Port City]:[Devos]],{1,2,3,4,5,6}))</f>
        <v>#NUM!</v>
      </c>
      <c r="N24">
        <f t="shared" si="0"/>
        <v>80</v>
      </c>
      <c r="O24" s="1">
        <f t="shared" si="1"/>
        <v>80</v>
      </c>
    </row>
    <row r="25" spans="1:15" x14ac:dyDescent="0.2">
      <c r="A25" t="s">
        <v>462</v>
      </c>
      <c r="B25" t="s">
        <v>219</v>
      </c>
      <c r="H25">
        <v>80</v>
      </c>
      <c r="M25" t="e">
        <f>SUMPRODUCT(LARGE(Table4[[#This Row],[Port City]:[Devos]],{1,2,3,4,5,6}))</f>
        <v>#NUM!</v>
      </c>
      <c r="N25">
        <f t="shared" si="0"/>
        <v>80</v>
      </c>
      <c r="O25" s="1">
        <f t="shared" si="1"/>
        <v>80</v>
      </c>
    </row>
    <row r="26" spans="1:15" x14ac:dyDescent="0.2">
      <c r="A26" t="s">
        <v>422</v>
      </c>
      <c r="B26" t="s">
        <v>78</v>
      </c>
      <c r="G26">
        <v>80</v>
      </c>
      <c r="M26" t="e">
        <f>SUMPRODUCT(LARGE(Table4[[#This Row],[Port City]:[Devos]],{1,2,3,4,5,6}))</f>
        <v>#NUM!</v>
      </c>
      <c r="N26">
        <f t="shared" si="0"/>
        <v>80</v>
      </c>
      <c r="O26" s="1">
        <f t="shared" si="1"/>
        <v>80</v>
      </c>
    </row>
    <row r="27" spans="1:15" x14ac:dyDescent="0.2">
      <c r="A27" t="s">
        <v>240</v>
      </c>
      <c r="B27" t="s">
        <v>241</v>
      </c>
      <c r="E27">
        <v>80</v>
      </c>
      <c r="M27" t="e">
        <f>SUMPRODUCT(LARGE(Table4[[#This Row],[Port City]:[Devos]],{1,2,3,4,5,6}))</f>
        <v>#NUM!</v>
      </c>
      <c r="N27">
        <f t="shared" si="0"/>
        <v>80</v>
      </c>
      <c r="O27" s="1">
        <f t="shared" si="1"/>
        <v>80</v>
      </c>
    </row>
    <row r="28" spans="1:15" x14ac:dyDescent="0.2">
      <c r="A28" t="s">
        <v>423</v>
      </c>
      <c r="B28" t="s">
        <v>180</v>
      </c>
      <c r="G28">
        <v>70</v>
      </c>
      <c r="M28" t="e">
        <f>SUMPRODUCT(LARGE(Table4[[#This Row],[Port City]:[Devos]],{1,2,3,4,5,6}))</f>
        <v>#NUM!</v>
      </c>
      <c r="N28">
        <f t="shared" si="0"/>
        <v>70</v>
      </c>
      <c r="O28" s="1">
        <f t="shared" si="1"/>
        <v>70</v>
      </c>
    </row>
    <row r="29" spans="1:15" x14ac:dyDescent="0.2">
      <c r="A29" t="s">
        <v>242</v>
      </c>
      <c r="B29" t="s">
        <v>111</v>
      </c>
      <c r="E29">
        <v>70</v>
      </c>
      <c r="M29" t="e">
        <f>SUMPRODUCT(LARGE(Table4[[#This Row],[Port City]:[Devos]],{1,2,3,4,5,6}))</f>
        <v>#NUM!</v>
      </c>
      <c r="N29">
        <f t="shared" si="0"/>
        <v>70</v>
      </c>
      <c r="O29" s="1">
        <f t="shared" si="1"/>
        <v>70</v>
      </c>
    </row>
    <row r="30" spans="1:15" x14ac:dyDescent="0.2">
      <c r="A30" t="s">
        <v>466</v>
      </c>
      <c r="B30" t="s">
        <v>259</v>
      </c>
      <c r="H30">
        <v>40</v>
      </c>
      <c r="J30">
        <v>30</v>
      </c>
      <c r="M30" t="e">
        <f>SUMPRODUCT(LARGE(Table4[[#This Row],[Port City]:[Devos]],{1,2,3,4,5,6}))</f>
        <v>#NUM!</v>
      </c>
      <c r="N30">
        <f t="shared" si="0"/>
        <v>70</v>
      </c>
      <c r="O30" s="1">
        <f t="shared" si="1"/>
        <v>70</v>
      </c>
    </row>
    <row r="31" spans="1:15" x14ac:dyDescent="0.2">
      <c r="A31" t="s">
        <v>391</v>
      </c>
      <c r="B31" t="s">
        <v>521</v>
      </c>
      <c r="I31">
        <v>30</v>
      </c>
      <c r="J31">
        <v>40</v>
      </c>
      <c r="M31" t="e">
        <f>SUMPRODUCT(LARGE(Table4[[#This Row],[Port City]:[Devos]],{1,2,3,4,5,6}))</f>
        <v>#NUM!</v>
      </c>
      <c r="N31">
        <f t="shared" si="0"/>
        <v>70</v>
      </c>
      <c r="O31" s="1">
        <f t="shared" si="1"/>
        <v>70</v>
      </c>
    </row>
    <row r="32" spans="1:15" x14ac:dyDescent="0.2">
      <c r="A32" t="s">
        <v>592</v>
      </c>
      <c r="B32" t="s">
        <v>95</v>
      </c>
      <c r="J32">
        <v>70</v>
      </c>
      <c r="M32" t="e">
        <f>SUMPRODUCT(LARGE(Table4[[#This Row],[Port City]:[Devos]],{1,2,3,4,5,6}))</f>
        <v>#NUM!</v>
      </c>
      <c r="N32">
        <f t="shared" si="0"/>
        <v>70</v>
      </c>
      <c r="O32" s="1">
        <f t="shared" si="1"/>
        <v>70</v>
      </c>
    </row>
    <row r="33" spans="1:15" x14ac:dyDescent="0.2">
      <c r="A33" t="s">
        <v>249</v>
      </c>
      <c r="B33" t="s">
        <v>250</v>
      </c>
      <c r="E33">
        <v>40</v>
      </c>
      <c r="L33">
        <v>25</v>
      </c>
      <c r="M33" t="e">
        <f>SUMPRODUCT(LARGE(Table4[[#This Row],[Port City]:[Devos]],{1,2,3,4,5,6}))</f>
        <v>#NUM!</v>
      </c>
      <c r="N33">
        <f t="shared" si="0"/>
        <v>65</v>
      </c>
      <c r="O33" s="1">
        <f t="shared" si="1"/>
        <v>65</v>
      </c>
    </row>
    <row r="34" spans="1:15" x14ac:dyDescent="0.2">
      <c r="A34" t="s">
        <v>257</v>
      </c>
      <c r="B34" t="s">
        <v>107</v>
      </c>
      <c r="E34">
        <v>25</v>
      </c>
      <c r="L34">
        <v>40</v>
      </c>
      <c r="M34" t="e">
        <f>SUMPRODUCT(LARGE(Table4[[#This Row],[Port City]:[Devos]],{1,2,3,4,5,6}))</f>
        <v>#NUM!</v>
      </c>
      <c r="N34">
        <f t="shared" si="0"/>
        <v>65</v>
      </c>
      <c r="O34" s="1">
        <f t="shared" si="1"/>
        <v>65</v>
      </c>
    </row>
    <row r="35" spans="1:15" x14ac:dyDescent="0.2">
      <c r="A35" t="s">
        <v>63</v>
      </c>
      <c r="B35" t="s">
        <v>64</v>
      </c>
      <c r="G35">
        <v>60</v>
      </c>
      <c r="M35" t="e">
        <f>SUMPRODUCT(LARGE(Table4[[#This Row],[Port City]:[Devos]],{1,2,3,4,5,6}))</f>
        <v>#NUM!</v>
      </c>
      <c r="N35">
        <f t="shared" ref="N35:N66" si="2">IFERROR(M35,O35)</f>
        <v>60</v>
      </c>
      <c r="O35" s="1">
        <f t="shared" ref="O35:O66" si="3">SUM(D35:L35)</f>
        <v>60</v>
      </c>
    </row>
    <row r="36" spans="1:15" x14ac:dyDescent="0.2">
      <c r="A36" t="s">
        <v>243</v>
      </c>
      <c r="B36" t="s">
        <v>244</v>
      </c>
      <c r="E36">
        <v>60</v>
      </c>
      <c r="M36" t="e">
        <f>SUMPRODUCT(LARGE(Table4[[#This Row],[Port City]:[Devos]],{1,2,3,4,5,6}))</f>
        <v>#NUM!</v>
      </c>
      <c r="N36">
        <f t="shared" si="2"/>
        <v>60</v>
      </c>
      <c r="O36" s="1">
        <f t="shared" si="3"/>
        <v>60</v>
      </c>
    </row>
    <row r="37" spans="1:15" x14ac:dyDescent="0.2">
      <c r="A37" t="s">
        <v>74</v>
      </c>
      <c r="B37" t="s">
        <v>75</v>
      </c>
      <c r="D37">
        <v>60</v>
      </c>
      <c r="M37" t="e">
        <f>SUMPRODUCT(LARGE(Table4[[#This Row],[Port City]:[Devos]],{1,2,3,4,5,6}))</f>
        <v>#NUM!</v>
      </c>
      <c r="N37">
        <f t="shared" si="2"/>
        <v>60</v>
      </c>
      <c r="O37" s="1">
        <f t="shared" si="3"/>
        <v>60</v>
      </c>
    </row>
    <row r="38" spans="1:15" x14ac:dyDescent="0.2">
      <c r="A38" t="s">
        <v>318</v>
      </c>
      <c r="B38" t="s">
        <v>64</v>
      </c>
      <c r="F38">
        <v>60</v>
      </c>
      <c r="M38" t="e">
        <f>SUMPRODUCT(LARGE(Table4[[#This Row],[Port City]:[Devos]],{1,2,3,4,5,6}))</f>
        <v>#NUM!</v>
      </c>
      <c r="N38">
        <f t="shared" si="2"/>
        <v>60</v>
      </c>
      <c r="O38" s="1">
        <f t="shared" si="3"/>
        <v>60</v>
      </c>
    </row>
    <row r="39" spans="1:15" x14ac:dyDescent="0.2">
      <c r="A39" t="s">
        <v>329</v>
      </c>
      <c r="B39" t="s">
        <v>259</v>
      </c>
      <c r="F39">
        <v>10</v>
      </c>
      <c r="I39">
        <v>25</v>
      </c>
      <c r="J39">
        <v>25</v>
      </c>
      <c r="M39" t="e">
        <f>SUMPRODUCT(LARGE(Table4[[#This Row],[Port City]:[Devos]],{1,2,3,4,5,6}))</f>
        <v>#NUM!</v>
      </c>
      <c r="N39">
        <f t="shared" si="2"/>
        <v>60</v>
      </c>
      <c r="O39" s="1">
        <f t="shared" si="3"/>
        <v>60</v>
      </c>
    </row>
    <row r="40" spans="1:15" x14ac:dyDescent="0.2">
      <c r="A40" t="s">
        <v>609</v>
      </c>
      <c r="B40" t="s">
        <v>231</v>
      </c>
      <c r="K40">
        <v>60</v>
      </c>
      <c r="M40" t="e">
        <f>SUMPRODUCT(LARGE(Table4[[#This Row],[Port City]:[Devos]],{1,2,3,4,5,6}))</f>
        <v>#NUM!</v>
      </c>
      <c r="N40">
        <f t="shared" si="2"/>
        <v>60</v>
      </c>
      <c r="O40" s="1">
        <f t="shared" si="3"/>
        <v>60</v>
      </c>
    </row>
    <row r="41" spans="1:15" x14ac:dyDescent="0.2">
      <c r="A41" t="s">
        <v>288</v>
      </c>
      <c r="B41" t="s">
        <v>289</v>
      </c>
      <c r="E41">
        <v>25</v>
      </c>
      <c r="L41">
        <v>30</v>
      </c>
      <c r="M41" t="e">
        <f>SUMPRODUCT(LARGE(Table4[[#This Row],[Port City]:[Devos]],{1,2,3,4,5,6}))</f>
        <v>#NUM!</v>
      </c>
      <c r="N41">
        <f t="shared" si="2"/>
        <v>55</v>
      </c>
      <c r="O41" s="1">
        <f t="shared" si="3"/>
        <v>55</v>
      </c>
    </row>
    <row r="42" spans="1:15" x14ac:dyDescent="0.2">
      <c r="A42" t="s">
        <v>516</v>
      </c>
      <c r="B42" t="s">
        <v>246</v>
      </c>
      <c r="I42">
        <v>50</v>
      </c>
      <c r="M42" t="e">
        <f>SUMPRODUCT(LARGE(Table4[[#This Row],[Port City]:[Devos]],{1,2,3,4,5,6}))</f>
        <v>#NUM!</v>
      </c>
      <c r="N42">
        <f t="shared" si="2"/>
        <v>50</v>
      </c>
      <c r="O42" s="1">
        <f t="shared" si="3"/>
        <v>50</v>
      </c>
    </row>
    <row r="43" spans="1:15" x14ac:dyDescent="0.2">
      <c r="A43" t="s">
        <v>61</v>
      </c>
      <c r="B43" t="s">
        <v>62</v>
      </c>
      <c r="D43">
        <v>10</v>
      </c>
      <c r="G43">
        <v>30</v>
      </c>
      <c r="I43">
        <v>10</v>
      </c>
      <c r="M43" t="e">
        <f>SUMPRODUCT(LARGE(Table4[[#This Row],[Port City]:[Devos]],{1,2,3,4,5,6}))</f>
        <v>#NUM!</v>
      </c>
      <c r="N43">
        <f t="shared" si="2"/>
        <v>50</v>
      </c>
      <c r="O43" s="1">
        <f t="shared" si="3"/>
        <v>50</v>
      </c>
    </row>
    <row r="44" spans="1:15" x14ac:dyDescent="0.2">
      <c r="A44" t="s">
        <v>77</v>
      </c>
      <c r="B44" t="s">
        <v>78</v>
      </c>
      <c r="D44">
        <v>50</v>
      </c>
      <c r="M44" t="e">
        <f>SUMPRODUCT(LARGE(Table4[[#This Row],[Port City]:[Devos]],{1,2,3,4,5,6}))</f>
        <v>#NUM!</v>
      </c>
      <c r="N44">
        <f t="shared" si="2"/>
        <v>50</v>
      </c>
      <c r="O44" s="1">
        <f t="shared" si="3"/>
        <v>50</v>
      </c>
    </row>
    <row r="45" spans="1:15" x14ac:dyDescent="0.2">
      <c r="A45" t="s">
        <v>463</v>
      </c>
      <c r="B45" t="s">
        <v>464</v>
      </c>
      <c r="H45">
        <v>50</v>
      </c>
      <c r="M45" t="e">
        <f>SUMPRODUCT(LARGE(Table4[[#This Row],[Port City]:[Devos]],{1,2,3,4,5,6}))</f>
        <v>#NUM!</v>
      </c>
      <c r="N45">
        <f t="shared" si="2"/>
        <v>50</v>
      </c>
      <c r="O45" s="1">
        <f t="shared" si="3"/>
        <v>50</v>
      </c>
    </row>
    <row r="46" spans="1:15" x14ac:dyDescent="0.2">
      <c r="A46" t="s">
        <v>593</v>
      </c>
      <c r="B46" t="s">
        <v>433</v>
      </c>
      <c r="J46">
        <v>50</v>
      </c>
      <c r="M46" t="e">
        <f>SUMPRODUCT(LARGE(Table4[[#This Row],[Port City]:[Devos]],{1,2,3,4,5,6}))</f>
        <v>#NUM!</v>
      </c>
      <c r="N46">
        <f t="shared" si="2"/>
        <v>50</v>
      </c>
      <c r="O46" s="1">
        <f t="shared" si="3"/>
        <v>50</v>
      </c>
    </row>
    <row r="47" spans="1:15" x14ac:dyDescent="0.2">
      <c r="A47" t="s">
        <v>426</v>
      </c>
      <c r="B47" t="s">
        <v>111</v>
      </c>
      <c r="G47">
        <v>35</v>
      </c>
      <c r="I47">
        <v>10</v>
      </c>
      <c r="M47" t="e">
        <f>SUMPRODUCT(LARGE(Table4[[#This Row],[Port City]:[Devos]],{1,2,3,4,5,6}))</f>
        <v>#NUM!</v>
      </c>
      <c r="N47">
        <f t="shared" si="2"/>
        <v>45</v>
      </c>
      <c r="O47" s="1">
        <f t="shared" si="3"/>
        <v>45</v>
      </c>
    </row>
    <row r="48" spans="1:15" x14ac:dyDescent="0.2">
      <c r="A48" t="s">
        <v>420</v>
      </c>
      <c r="B48" t="s">
        <v>244</v>
      </c>
      <c r="G48">
        <v>45</v>
      </c>
      <c r="M48" t="e">
        <f>SUMPRODUCT(LARGE(Table4[[#This Row],[Port City]:[Devos]],{1,2,3,4,5,6}))</f>
        <v>#NUM!</v>
      </c>
      <c r="N48">
        <f t="shared" si="2"/>
        <v>45</v>
      </c>
      <c r="O48" s="1">
        <f t="shared" si="3"/>
        <v>45</v>
      </c>
    </row>
    <row r="49" spans="1:15" x14ac:dyDescent="0.2">
      <c r="A49" t="s">
        <v>321</v>
      </c>
      <c r="B49" t="s">
        <v>124</v>
      </c>
      <c r="F49">
        <v>45</v>
      </c>
      <c r="M49" t="e">
        <f>SUMPRODUCT(LARGE(Table4[[#This Row],[Port City]:[Devos]],{1,2,3,4,5,6}))</f>
        <v>#NUM!</v>
      </c>
      <c r="N49">
        <f t="shared" si="2"/>
        <v>45</v>
      </c>
      <c r="O49" s="1">
        <f t="shared" si="3"/>
        <v>45</v>
      </c>
    </row>
    <row r="50" spans="1:15" x14ac:dyDescent="0.2">
      <c r="A50" t="s">
        <v>465</v>
      </c>
      <c r="B50" t="s">
        <v>433</v>
      </c>
      <c r="H50">
        <v>45</v>
      </c>
      <c r="M50" t="e">
        <f>SUMPRODUCT(LARGE(Table4[[#This Row],[Port City]:[Devos]],{1,2,3,4,5,6}))</f>
        <v>#NUM!</v>
      </c>
      <c r="N50">
        <f t="shared" si="2"/>
        <v>45</v>
      </c>
      <c r="O50" s="1">
        <f t="shared" si="3"/>
        <v>45</v>
      </c>
    </row>
    <row r="51" spans="1:15" x14ac:dyDescent="0.2">
      <c r="A51" t="s">
        <v>81</v>
      </c>
      <c r="B51" t="s">
        <v>82</v>
      </c>
      <c r="D51">
        <v>35</v>
      </c>
      <c r="F51">
        <v>10</v>
      </c>
      <c r="M51" t="e">
        <f>SUMPRODUCT(LARGE(Table4[[#This Row],[Port City]:[Devos]],{1,2,3,4,5,6}))</f>
        <v>#NUM!</v>
      </c>
      <c r="N51">
        <f t="shared" si="2"/>
        <v>45</v>
      </c>
      <c r="O51" s="1">
        <f t="shared" si="3"/>
        <v>45</v>
      </c>
    </row>
    <row r="52" spans="1:15" x14ac:dyDescent="0.2">
      <c r="A52" t="s">
        <v>425</v>
      </c>
      <c r="B52" t="s">
        <v>219</v>
      </c>
      <c r="G52">
        <v>40</v>
      </c>
      <c r="M52" t="e">
        <f>SUMPRODUCT(LARGE(Table4[[#This Row],[Port City]:[Devos]],{1,2,3,4,5,6}))</f>
        <v>#NUM!</v>
      </c>
      <c r="N52">
        <f t="shared" si="2"/>
        <v>40</v>
      </c>
      <c r="O52" s="1">
        <f t="shared" si="3"/>
        <v>40</v>
      </c>
    </row>
    <row r="53" spans="1:15" x14ac:dyDescent="0.2">
      <c r="A53" t="s">
        <v>519</v>
      </c>
      <c r="B53" t="s">
        <v>520</v>
      </c>
      <c r="I53">
        <v>35</v>
      </c>
      <c r="M53" t="e">
        <f>SUMPRODUCT(LARGE(Table4[[#This Row],[Port City]:[Devos]],{1,2,3,4,5,6}))</f>
        <v>#NUM!</v>
      </c>
      <c r="N53">
        <f t="shared" si="2"/>
        <v>35</v>
      </c>
      <c r="O53" s="1">
        <f t="shared" si="3"/>
        <v>35</v>
      </c>
    </row>
    <row r="54" spans="1:15" x14ac:dyDescent="0.2">
      <c r="A54" t="s">
        <v>467</v>
      </c>
      <c r="B54" t="s">
        <v>273</v>
      </c>
      <c r="H54">
        <v>35</v>
      </c>
      <c r="M54" t="e">
        <f>SUMPRODUCT(LARGE(Table4[[#This Row],[Port City]:[Devos]],{1,2,3,4,5,6}))</f>
        <v>#NUM!</v>
      </c>
      <c r="N54">
        <f t="shared" si="2"/>
        <v>35</v>
      </c>
      <c r="O54" s="1">
        <f t="shared" si="3"/>
        <v>35</v>
      </c>
    </row>
    <row r="55" spans="1:15" x14ac:dyDescent="0.2">
      <c r="A55" t="s">
        <v>322</v>
      </c>
      <c r="B55" t="s">
        <v>105</v>
      </c>
      <c r="F55">
        <v>35</v>
      </c>
      <c r="M55" t="e">
        <f>SUMPRODUCT(LARGE(Table4[[#This Row],[Port City]:[Devos]],{1,2,3,4,5,6}))</f>
        <v>#NUM!</v>
      </c>
      <c r="N55">
        <f t="shared" si="2"/>
        <v>35</v>
      </c>
      <c r="O55" s="1">
        <f t="shared" si="3"/>
        <v>35</v>
      </c>
    </row>
    <row r="56" spans="1:15" x14ac:dyDescent="0.2">
      <c r="A56" t="s">
        <v>251</v>
      </c>
      <c r="B56" t="s">
        <v>113</v>
      </c>
      <c r="E56">
        <v>35</v>
      </c>
      <c r="M56" t="e">
        <f>SUMPRODUCT(LARGE(Table4[[#This Row],[Port City]:[Devos]],{1,2,3,4,5,6}))</f>
        <v>#NUM!</v>
      </c>
      <c r="N56">
        <f t="shared" si="2"/>
        <v>35</v>
      </c>
      <c r="O56" s="1">
        <f t="shared" si="3"/>
        <v>35</v>
      </c>
    </row>
    <row r="57" spans="1:15" x14ac:dyDescent="0.2">
      <c r="A57" t="s">
        <v>328</v>
      </c>
      <c r="B57" t="s">
        <v>313</v>
      </c>
      <c r="F57">
        <v>25</v>
      </c>
      <c r="L57">
        <v>10</v>
      </c>
      <c r="M57" t="e">
        <f>SUMPRODUCT(LARGE(Table4[[#This Row],[Port City]:[Devos]],{1,2,3,4,5,6}))</f>
        <v>#NUM!</v>
      </c>
      <c r="N57">
        <f t="shared" si="2"/>
        <v>35</v>
      </c>
      <c r="O57" s="1">
        <f t="shared" si="3"/>
        <v>35</v>
      </c>
    </row>
    <row r="58" spans="1:15" x14ac:dyDescent="0.2">
      <c r="A58" t="s">
        <v>331</v>
      </c>
      <c r="B58" t="s">
        <v>330</v>
      </c>
      <c r="F58">
        <v>10</v>
      </c>
      <c r="L58">
        <v>25</v>
      </c>
      <c r="M58" t="e">
        <f>SUMPRODUCT(LARGE(Table4[[#This Row],[Port City]:[Devos]],{1,2,3,4,5,6}))</f>
        <v>#NUM!</v>
      </c>
      <c r="N58">
        <f t="shared" si="2"/>
        <v>35</v>
      </c>
      <c r="O58" s="1">
        <f t="shared" si="3"/>
        <v>35</v>
      </c>
    </row>
    <row r="59" spans="1:15" x14ac:dyDescent="0.2">
      <c r="A59" t="s">
        <v>522</v>
      </c>
      <c r="B59" t="s">
        <v>126</v>
      </c>
      <c r="I59">
        <v>30</v>
      </c>
      <c r="M59" t="e">
        <f>SUMPRODUCT(LARGE(Table4[[#This Row],[Port City]:[Devos]],{1,2,3,4,5,6}))</f>
        <v>#NUM!</v>
      </c>
      <c r="N59">
        <f t="shared" si="2"/>
        <v>30</v>
      </c>
      <c r="O59" s="1">
        <f t="shared" si="3"/>
        <v>30</v>
      </c>
    </row>
    <row r="60" spans="1:15" x14ac:dyDescent="0.2">
      <c r="A60" t="s">
        <v>85</v>
      </c>
      <c r="B60" t="s">
        <v>86</v>
      </c>
      <c r="D60">
        <v>30</v>
      </c>
      <c r="M60" t="e">
        <f>SUMPRODUCT(LARGE(Table4[[#This Row],[Port City]:[Devos]],{1,2,3,4,5,6}))</f>
        <v>#NUM!</v>
      </c>
      <c r="N60">
        <f t="shared" si="2"/>
        <v>30</v>
      </c>
      <c r="O60" s="1">
        <f t="shared" si="3"/>
        <v>30</v>
      </c>
    </row>
    <row r="61" spans="1:15" x14ac:dyDescent="0.2">
      <c r="A61" t="s">
        <v>427</v>
      </c>
      <c r="B61" t="s">
        <v>153</v>
      </c>
      <c r="G61">
        <v>30</v>
      </c>
      <c r="M61" t="e">
        <f>SUMPRODUCT(LARGE(Table4[[#This Row],[Port City]:[Devos]],{1,2,3,4,5,6}))</f>
        <v>#NUM!</v>
      </c>
      <c r="N61">
        <f t="shared" si="2"/>
        <v>30</v>
      </c>
      <c r="O61" s="1">
        <f t="shared" si="3"/>
        <v>30</v>
      </c>
    </row>
    <row r="62" spans="1:15" x14ac:dyDescent="0.2">
      <c r="A62" t="s">
        <v>323</v>
      </c>
      <c r="B62" t="s">
        <v>221</v>
      </c>
      <c r="F62">
        <v>30</v>
      </c>
      <c r="M62" t="e">
        <f>SUMPRODUCT(LARGE(Table4[[#This Row],[Port City]:[Devos]],{1,2,3,4,5,6}))</f>
        <v>#NUM!</v>
      </c>
      <c r="N62">
        <f t="shared" si="2"/>
        <v>30</v>
      </c>
      <c r="O62" s="1">
        <f t="shared" si="3"/>
        <v>30</v>
      </c>
    </row>
    <row r="63" spans="1:15" x14ac:dyDescent="0.2">
      <c r="A63" t="s">
        <v>253</v>
      </c>
      <c r="B63" t="s">
        <v>254</v>
      </c>
      <c r="E63">
        <v>30</v>
      </c>
      <c r="M63" t="e">
        <f>SUMPRODUCT(LARGE(Table4[[#This Row],[Port City]:[Devos]],{1,2,3,4,5,6}))</f>
        <v>#NUM!</v>
      </c>
      <c r="N63">
        <f t="shared" si="2"/>
        <v>30</v>
      </c>
      <c r="O63" s="1">
        <f t="shared" si="3"/>
        <v>30</v>
      </c>
    </row>
    <row r="64" spans="1:15" x14ac:dyDescent="0.2">
      <c r="A64" t="s">
        <v>252</v>
      </c>
      <c r="B64" t="s">
        <v>246</v>
      </c>
      <c r="E64">
        <v>30</v>
      </c>
      <c r="M64" t="e">
        <f>SUMPRODUCT(LARGE(Table4[[#This Row],[Port City]:[Devos]],{1,2,3,4,5,6}))</f>
        <v>#NUM!</v>
      </c>
      <c r="N64">
        <f t="shared" si="2"/>
        <v>30</v>
      </c>
      <c r="O64" s="1">
        <f t="shared" si="3"/>
        <v>30</v>
      </c>
    </row>
    <row r="65" spans="1:15" x14ac:dyDescent="0.2">
      <c r="A65" t="s">
        <v>83</v>
      </c>
      <c r="B65" t="s">
        <v>84</v>
      </c>
      <c r="C65" t="s">
        <v>188</v>
      </c>
      <c r="D65">
        <v>30</v>
      </c>
      <c r="M65" t="e">
        <f>SUMPRODUCT(LARGE(Table4[[#This Row],[Port City]:[Devos]],{1,2,3,4,5,6}))</f>
        <v>#NUM!</v>
      </c>
      <c r="N65">
        <f t="shared" si="2"/>
        <v>30</v>
      </c>
      <c r="O65" s="1">
        <f t="shared" si="3"/>
        <v>30</v>
      </c>
    </row>
    <row r="66" spans="1:15" x14ac:dyDescent="0.2">
      <c r="A66" t="s">
        <v>523</v>
      </c>
      <c r="B66" t="s">
        <v>119</v>
      </c>
      <c r="I66">
        <v>25</v>
      </c>
      <c r="M66" t="e">
        <f>SUMPRODUCT(LARGE(Table4[[#This Row],[Port City]:[Devos]],{1,2,3,4,5,6}))</f>
        <v>#NUM!</v>
      </c>
      <c r="N66">
        <f t="shared" si="2"/>
        <v>25</v>
      </c>
      <c r="O66" s="1">
        <f t="shared" si="3"/>
        <v>25</v>
      </c>
    </row>
    <row r="67" spans="1:15" x14ac:dyDescent="0.2">
      <c r="A67" t="s">
        <v>524</v>
      </c>
      <c r="B67" t="s">
        <v>78</v>
      </c>
      <c r="I67">
        <v>25</v>
      </c>
      <c r="M67" t="e">
        <f>SUMPRODUCT(LARGE(Table4[[#This Row],[Port City]:[Devos]],{1,2,3,4,5,6}))</f>
        <v>#NUM!</v>
      </c>
      <c r="N67">
        <f t="shared" ref="N67:N95" si="4">IFERROR(M67,O67)</f>
        <v>25</v>
      </c>
      <c r="O67" s="1">
        <f t="shared" ref="O67:O95" si="5">SUM(D67:L67)</f>
        <v>25</v>
      </c>
    </row>
    <row r="68" spans="1:15" x14ac:dyDescent="0.2">
      <c r="A68" t="s">
        <v>168</v>
      </c>
      <c r="B68" t="s">
        <v>169</v>
      </c>
      <c r="I68">
        <v>25</v>
      </c>
      <c r="M68" t="e">
        <f>SUMPRODUCT(LARGE(Table4[[#This Row],[Port City]:[Devos]],{1,2,3,4,5,6}))</f>
        <v>#NUM!</v>
      </c>
      <c r="N68">
        <f t="shared" si="4"/>
        <v>25</v>
      </c>
      <c r="O68" s="1">
        <f t="shared" si="5"/>
        <v>25</v>
      </c>
    </row>
    <row r="69" spans="1:15" x14ac:dyDescent="0.2">
      <c r="A69" t="s">
        <v>525</v>
      </c>
      <c r="B69" t="s">
        <v>525</v>
      </c>
      <c r="I69">
        <v>25</v>
      </c>
      <c r="M69" t="e">
        <f>SUMPRODUCT(LARGE(Table4[[#This Row],[Port City]:[Devos]],{1,2,3,4,5,6}))</f>
        <v>#NUM!</v>
      </c>
      <c r="N69">
        <f t="shared" si="4"/>
        <v>25</v>
      </c>
      <c r="O69" s="1">
        <f t="shared" si="5"/>
        <v>25</v>
      </c>
    </row>
    <row r="70" spans="1:15" x14ac:dyDescent="0.2">
      <c r="A70" t="s">
        <v>258</v>
      </c>
      <c r="B70" t="s">
        <v>259</v>
      </c>
      <c r="E70">
        <v>25</v>
      </c>
      <c r="M70" t="e">
        <f>SUMPRODUCT(LARGE(Table4[[#This Row],[Port City]:[Devos]],{1,2,3,4,5,6}))</f>
        <v>#NUM!</v>
      </c>
      <c r="N70">
        <f t="shared" si="4"/>
        <v>25</v>
      </c>
      <c r="O70" s="1">
        <f t="shared" si="5"/>
        <v>25</v>
      </c>
    </row>
    <row r="71" spans="1:15" x14ac:dyDescent="0.2">
      <c r="A71" t="s">
        <v>94</v>
      </c>
      <c r="B71" t="s">
        <v>95</v>
      </c>
      <c r="D71">
        <v>25</v>
      </c>
      <c r="M71" t="e">
        <f>SUMPRODUCT(LARGE(Table4[[#This Row],[Port City]:[Devos]],{1,2,3,4,5,6}))</f>
        <v>#NUM!</v>
      </c>
      <c r="N71">
        <f t="shared" si="4"/>
        <v>25</v>
      </c>
      <c r="O71" s="1">
        <f t="shared" si="5"/>
        <v>25</v>
      </c>
    </row>
    <row r="72" spans="1:15" x14ac:dyDescent="0.2">
      <c r="A72" t="s">
        <v>312</v>
      </c>
      <c r="B72" t="s">
        <v>313</v>
      </c>
      <c r="F72">
        <v>25</v>
      </c>
      <c r="M72" t="e">
        <f>SUMPRODUCT(LARGE(Table4[[#This Row],[Port City]:[Devos]],{1,2,3,4,5,6}))</f>
        <v>#NUM!</v>
      </c>
      <c r="N72">
        <f t="shared" si="4"/>
        <v>25</v>
      </c>
      <c r="O72" s="1">
        <f t="shared" si="5"/>
        <v>25</v>
      </c>
    </row>
    <row r="73" spans="1:15" x14ac:dyDescent="0.2">
      <c r="A73" t="s">
        <v>429</v>
      </c>
      <c r="B73" t="s">
        <v>231</v>
      </c>
      <c r="G73">
        <v>25</v>
      </c>
      <c r="M73" t="e">
        <f>SUMPRODUCT(LARGE(Table4[[#This Row],[Port City]:[Devos]],{1,2,3,4,5,6}))</f>
        <v>#NUM!</v>
      </c>
      <c r="N73">
        <f t="shared" si="4"/>
        <v>25</v>
      </c>
      <c r="O73" s="1">
        <f t="shared" si="5"/>
        <v>25</v>
      </c>
    </row>
    <row r="74" spans="1:15" x14ac:dyDescent="0.2">
      <c r="A74" t="s">
        <v>428</v>
      </c>
      <c r="B74" t="s">
        <v>244</v>
      </c>
      <c r="G74">
        <v>25</v>
      </c>
      <c r="M74" t="e">
        <f>SUMPRODUCT(LARGE(Table4[[#This Row],[Port City]:[Devos]],{1,2,3,4,5,6}))</f>
        <v>#NUM!</v>
      </c>
      <c r="N74">
        <f t="shared" si="4"/>
        <v>25</v>
      </c>
      <c r="O74" s="1">
        <f t="shared" si="5"/>
        <v>25</v>
      </c>
    </row>
    <row r="75" spans="1:15" x14ac:dyDescent="0.2">
      <c r="A75" t="s">
        <v>324</v>
      </c>
      <c r="B75" t="s">
        <v>308</v>
      </c>
      <c r="F75">
        <v>25</v>
      </c>
      <c r="M75" t="e">
        <f>SUMPRODUCT(LARGE(Table4[[#This Row],[Port City]:[Devos]],{1,2,3,4,5,6}))</f>
        <v>#NUM!</v>
      </c>
      <c r="N75">
        <f t="shared" si="4"/>
        <v>25</v>
      </c>
      <c r="O75" s="1">
        <f t="shared" si="5"/>
        <v>25</v>
      </c>
    </row>
    <row r="76" spans="1:15" x14ac:dyDescent="0.2">
      <c r="A76" t="s">
        <v>227</v>
      </c>
      <c r="B76" t="s">
        <v>290</v>
      </c>
      <c r="E76">
        <v>25</v>
      </c>
      <c r="M76" t="e">
        <f>SUMPRODUCT(LARGE(Table4[[#This Row],[Port City]:[Devos]],{1,2,3,4,5,6}))</f>
        <v>#NUM!</v>
      </c>
      <c r="N76">
        <f t="shared" si="4"/>
        <v>25</v>
      </c>
      <c r="O76" s="1">
        <f t="shared" si="5"/>
        <v>25</v>
      </c>
    </row>
    <row r="77" spans="1:15" x14ac:dyDescent="0.2">
      <c r="A77" t="s">
        <v>92</v>
      </c>
      <c r="B77" t="s">
        <v>93</v>
      </c>
      <c r="C77" t="s">
        <v>103</v>
      </c>
      <c r="D77">
        <v>25</v>
      </c>
      <c r="M77" t="e">
        <f>SUMPRODUCT(LARGE(Table4[[#This Row],[Port City]:[Devos]],{1,2,3,4,5,6}))</f>
        <v>#NUM!</v>
      </c>
      <c r="N77">
        <f t="shared" si="4"/>
        <v>25</v>
      </c>
      <c r="O77" s="1">
        <f t="shared" si="5"/>
        <v>25</v>
      </c>
    </row>
    <row r="78" spans="1:15" x14ac:dyDescent="0.2">
      <c r="A78" t="s">
        <v>89</v>
      </c>
      <c r="B78" t="s">
        <v>90</v>
      </c>
      <c r="D78">
        <v>25</v>
      </c>
      <c r="M78" t="e">
        <f>SUMPRODUCT(LARGE(Table4[[#This Row],[Port City]:[Devos]],{1,2,3,4,5,6}))</f>
        <v>#NUM!</v>
      </c>
      <c r="N78">
        <f t="shared" si="4"/>
        <v>25</v>
      </c>
      <c r="O78" s="1">
        <f t="shared" si="5"/>
        <v>25</v>
      </c>
    </row>
    <row r="79" spans="1:15" x14ac:dyDescent="0.2">
      <c r="A79" t="s">
        <v>303</v>
      </c>
      <c r="B79" t="s">
        <v>80</v>
      </c>
      <c r="L79">
        <v>25</v>
      </c>
      <c r="M79" s="3" t="e">
        <f>SUMPRODUCT(LARGE(Table4[[#This Row],[Port City]:[Devos]],{1,2,3,4,5,6}))</f>
        <v>#NUM!</v>
      </c>
      <c r="N79" s="3">
        <f t="shared" si="4"/>
        <v>25</v>
      </c>
      <c r="O79" s="1">
        <f t="shared" si="5"/>
        <v>25</v>
      </c>
    </row>
    <row r="80" spans="1:15" x14ac:dyDescent="0.2">
      <c r="A80" t="s">
        <v>61</v>
      </c>
      <c r="B80" t="s">
        <v>102</v>
      </c>
      <c r="D80">
        <v>10</v>
      </c>
      <c r="L80">
        <v>10</v>
      </c>
      <c r="M80" t="e">
        <f>SUMPRODUCT(LARGE(Table4[[#This Row],[Port City]:[Devos]],{1,2,3,4,5,6}))</f>
        <v>#NUM!</v>
      </c>
      <c r="N80">
        <f t="shared" si="4"/>
        <v>20</v>
      </c>
      <c r="O80" s="1">
        <f t="shared" si="5"/>
        <v>20</v>
      </c>
    </row>
    <row r="81" spans="1:15" x14ac:dyDescent="0.2">
      <c r="A81" t="s">
        <v>332</v>
      </c>
      <c r="B81" t="s">
        <v>333</v>
      </c>
      <c r="F81">
        <v>10</v>
      </c>
      <c r="L81">
        <v>10</v>
      </c>
      <c r="M81" t="e">
        <f>SUMPRODUCT(LARGE(Table4[[#This Row],[Port City]:[Devos]],{1,2,3,4,5,6}))</f>
        <v>#NUM!</v>
      </c>
      <c r="N81">
        <f t="shared" si="4"/>
        <v>20</v>
      </c>
      <c r="O81" s="1">
        <f t="shared" si="5"/>
        <v>20</v>
      </c>
    </row>
    <row r="82" spans="1:15" x14ac:dyDescent="0.2">
      <c r="A82" t="s">
        <v>305</v>
      </c>
      <c r="B82" t="s">
        <v>306</v>
      </c>
      <c r="L82">
        <v>10</v>
      </c>
      <c r="M82" s="3" t="e">
        <f>SUMPRODUCT(LARGE(Table4[[#This Row],[Port City]:[Devos]],{1,2,3,4,5,6}))</f>
        <v>#NUM!</v>
      </c>
      <c r="N82" s="3">
        <f t="shared" si="4"/>
        <v>10</v>
      </c>
      <c r="O82" s="1">
        <f t="shared" si="5"/>
        <v>10</v>
      </c>
    </row>
    <row r="83" spans="1:15" x14ac:dyDescent="0.2">
      <c r="A83" t="s">
        <v>622</v>
      </c>
      <c r="B83" t="s">
        <v>51</v>
      </c>
      <c r="L83">
        <v>10</v>
      </c>
      <c r="M83" s="3" t="e">
        <f>SUMPRODUCT(LARGE(Table4[[#This Row],[Port City]:[Devos]],{1,2,3,4,5,6}))</f>
        <v>#NUM!</v>
      </c>
      <c r="N83" s="3">
        <f t="shared" si="4"/>
        <v>10</v>
      </c>
      <c r="O83" s="1">
        <f t="shared" si="5"/>
        <v>10</v>
      </c>
    </row>
    <row r="84" spans="1:15" x14ac:dyDescent="0.2">
      <c r="A84" t="s">
        <v>623</v>
      </c>
      <c r="B84" t="s">
        <v>624</v>
      </c>
      <c r="L84">
        <v>10</v>
      </c>
      <c r="M84" s="3" t="e">
        <f>SUMPRODUCT(LARGE(Table4[[#This Row],[Port City]:[Devos]],{1,2,3,4,5,6}))</f>
        <v>#NUM!</v>
      </c>
      <c r="N84" s="3">
        <f t="shared" si="4"/>
        <v>10</v>
      </c>
      <c r="O84" s="1">
        <f t="shared" si="5"/>
        <v>10</v>
      </c>
    </row>
    <row r="85" spans="1:15" x14ac:dyDescent="0.2">
      <c r="A85" t="s">
        <v>526</v>
      </c>
      <c r="B85" t="s">
        <v>207</v>
      </c>
      <c r="I85">
        <v>10</v>
      </c>
      <c r="M85" t="e">
        <f>SUMPRODUCT(LARGE(Table4[[#This Row],[Port City]:[Devos]],{1,2,3,4,5,6}))</f>
        <v>#NUM!</v>
      </c>
      <c r="N85">
        <f t="shared" si="4"/>
        <v>10</v>
      </c>
      <c r="O85" s="1">
        <f t="shared" si="5"/>
        <v>10</v>
      </c>
    </row>
    <row r="86" spans="1:15" x14ac:dyDescent="0.2">
      <c r="A86" t="s">
        <v>527</v>
      </c>
      <c r="B86" t="s">
        <v>528</v>
      </c>
      <c r="I86">
        <v>10</v>
      </c>
      <c r="M86" t="e">
        <f>SUMPRODUCT(LARGE(Table4[[#This Row],[Port City]:[Devos]],{1,2,3,4,5,6}))</f>
        <v>#NUM!</v>
      </c>
      <c r="N86">
        <f t="shared" si="4"/>
        <v>10</v>
      </c>
      <c r="O86" s="1">
        <f t="shared" si="5"/>
        <v>10</v>
      </c>
    </row>
    <row r="87" spans="1:15" x14ac:dyDescent="0.2">
      <c r="A87" t="s">
        <v>529</v>
      </c>
      <c r="B87" t="s">
        <v>530</v>
      </c>
      <c r="I87">
        <v>10</v>
      </c>
      <c r="M87" t="e">
        <f>SUMPRODUCT(LARGE(Table4[[#This Row],[Port City]:[Devos]],{1,2,3,4,5,6}))</f>
        <v>#NUM!</v>
      </c>
      <c r="N87">
        <f t="shared" si="4"/>
        <v>10</v>
      </c>
      <c r="O87" s="1">
        <f t="shared" si="5"/>
        <v>10</v>
      </c>
    </row>
    <row r="88" spans="1:15" x14ac:dyDescent="0.2">
      <c r="A88" t="s">
        <v>98</v>
      </c>
      <c r="B88" t="s">
        <v>99</v>
      </c>
      <c r="C88" t="s">
        <v>76</v>
      </c>
      <c r="D88">
        <v>10</v>
      </c>
      <c r="M88" t="e">
        <f>SUMPRODUCT(LARGE(Table4[[#This Row],[Port City]:[Devos]],{1,2,3,4,5,6}))</f>
        <v>#NUM!</v>
      </c>
      <c r="N88">
        <f t="shared" si="4"/>
        <v>10</v>
      </c>
      <c r="O88" s="1">
        <f t="shared" si="5"/>
        <v>10</v>
      </c>
    </row>
    <row r="89" spans="1:15" x14ac:dyDescent="0.2">
      <c r="A89" t="s">
        <v>100</v>
      </c>
      <c r="B89" t="s">
        <v>101</v>
      </c>
      <c r="D89">
        <v>10</v>
      </c>
      <c r="M89" t="e">
        <f>SUMPRODUCT(LARGE(Table4[[#This Row],[Port City]:[Devos]],{1,2,3,4,5,6}))</f>
        <v>#NUM!</v>
      </c>
      <c r="N89">
        <f t="shared" si="4"/>
        <v>10</v>
      </c>
      <c r="O89" s="1">
        <f t="shared" si="5"/>
        <v>10</v>
      </c>
    </row>
    <row r="90" spans="1:15" x14ac:dyDescent="0.2">
      <c r="A90" t="s">
        <v>96</v>
      </c>
      <c r="B90" t="s">
        <v>97</v>
      </c>
      <c r="D90">
        <v>10</v>
      </c>
      <c r="M90" t="e">
        <f>SUMPRODUCT(LARGE(Table4[[#This Row],[Port City]:[Devos]],{1,2,3,4,5,6}))</f>
        <v>#NUM!</v>
      </c>
      <c r="N90">
        <f t="shared" si="4"/>
        <v>10</v>
      </c>
      <c r="O90" s="1">
        <f t="shared" si="5"/>
        <v>10</v>
      </c>
    </row>
    <row r="91" spans="1:15" x14ac:dyDescent="0.2">
      <c r="A91" t="s">
        <v>334</v>
      </c>
      <c r="B91" t="s">
        <v>335</v>
      </c>
      <c r="F91">
        <v>10</v>
      </c>
      <c r="M91" t="e">
        <f>SUMPRODUCT(LARGE(Table4[[#This Row],[Port City]:[Devos]],{1,2,3,4,5,6}))</f>
        <v>#NUM!</v>
      </c>
      <c r="N91">
        <f t="shared" si="4"/>
        <v>10</v>
      </c>
      <c r="O91" s="1">
        <f t="shared" si="5"/>
        <v>10</v>
      </c>
    </row>
    <row r="92" spans="1:15" x14ac:dyDescent="0.2">
      <c r="M92" s="3" t="e">
        <f>SUMPRODUCT(LARGE(Table4[[#This Row],[Port City]:[Devos]],{1,2,3,4,5,6}))</f>
        <v>#NUM!</v>
      </c>
      <c r="N92" s="3">
        <f t="shared" si="4"/>
        <v>0</v>
      </c>
      <c r="O92" s="1">
        <f t="shared" si="5"/>
        <v>0</v>
      </c>
    </row>
    <row r="93" spans="1:15" x14ac:dyDescent="0.2">
      <c r="M93" t="e">
        <f>SUMPRODUCT(LARGE(Table4[[#This Row],[Port City]:[Devos]],{1,2,3,4,5,6}))</f>
        <v>#NUM!</v>
      </c>
      <c r="N93">
        <f t="shared" si="4"/>
        <v>0</v>
      </c>
      <c r="O93" s="1">
        <f t="shared" si="5"/>
        <v>0</v>
      </c>
    </row>
    <row r="94" spans="1:15" x14ac:dyDescent="0.2">
      <c r="M94" t="e">
        <f>SUMPRODUCT(LARGE(Table4[[#This Row],[Port City]:[Devos]],{1,2,3,4,5,6}))</f>
        <v>#NUM!</v>
      </c>
      <c r="N94">
        <f t="shared" si="4"/>
        <v>0</v>
      </c>
      <c r="O94" s="1">
        <f t="shared" si="5"/>
        <v>0</v>
      </c>
    </row>
    <row r="95" spans="1:15" x14ac:dyDescent="0.2">
      <c r="M95" t="e">
        <f>SUMPRODUCT(LARGE(Table4[[#This Row],[Port City]:[Devos]],{1,2,3,4,5,6}))</f>
        <v>#NUM!</v>
      </c>
      <c r="N95">
        <f t="shared" si="4"/>
        <v>0</v>
      </c>
      <c r="O95" s="1">
        <f t="shared" si="5"/>
        <v>0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39"/>
  <sheetViews>
    <sheetView workbookViewId="0">
      <selection activeCell="D35" sqref="D35"/>
    </sheetView>
  </sheetViews>
  <sheetFormatPr defaultRowHeight="12.75" x14ac:dyDescent="0.2"/>
  <cols>
    <col min="1" max="1" width="12.7109375" customWidth="1"/>
    <col min="2" max="2" width="12.85546875" customWidth="1"/>
    <col min="3" max="3" width="16.85546875" customWidth="1"/>
    <col min="4" max="4" width="10.85546875" customWidth="1"/>
    <col min="5" max="5" width="12.28515625" customWidth="1"/>
    <col min="6" max="6" width="12.140625" customWidth="1"/>
    <col min="7" max="7" width="12.5703125" customWidth="1"/>
    <col min="8" max="8" width="13.140625" customWidth="1"/>
    <col min="9" max="9" width="11.7109375" customWidth="1"/>
    <col min="10" max="10" width="15" customWidth="1"/>
    <col min="11" max="11" width="11" customWidth="1"/>
    <col min="12" max="12" width="8.85546875" customWidth="1"/>
    <col min="13" max="13" width="8.85546875" hidden="1" customWidth="1"/>
    <col min="14" max="14" width="8.85546875" customWidth="1"/>
    <col min="15" max="15" width="0" hidden="1" customWidth="1"/>
  </cols>
  <sheetData>
    <row r="2" spans="1:15" x14ac:dyDescent="0.2">
      <c r="A2" s="2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2" t="s">
        <v>5</v>
      </c>
      <c r="G2" s="2" t="s">
        <v>6</v>
      </c>
      <c r="H2" s="2" t="s">
        <v>7</v>
      </c>
      <c r="I2" s="2" t="s">
        <v>8</v>
      </c>
      <c r="J2" s="2" t="s">
        <v>9</v>
      </c>
      <c r="K2" s="2" t="s">
        <v>10</v>
      </c>
      <c r="L2" s="2" t="s">
        <v>11</v>
      </c>
      <c r="M2" s="2" t="s">
        <v>503</v>
      </c>
      <c r="N2" s="2" t="s">
        <v>504</v>
      </c>
      <c r="O2" s="2" t="s">
        <v>12</v>
      </c>
    </row>
    <row r="3" spans="1:15" x14ac:dyDescent="0.2">
      <c r="A3" t="s">
        <v>168</v>
      </c>
      <c r="B3" t="s">
        <v>169</v>
      </c>
      <c r="C3" t="s">
        <v>29</v>
      </c>
      <c r="D3">
        <v>50</v>
      </c>
      <c r="F3">
        <v>70</v>
      </c>
      <c r="G3">
        <v>40</v>
      </c>
      <c r="H3">
        <v>60</v>
      </c>
      <c r="I3">
        <v>10</v>
      </c>
      <c r="J3">
        <v>70</v>
      </c>
      <c r="K3">
        <v>100</v>
      </c>
      <c r="L3">
        <v>60</v>
      </c>
      <c r="M3">
        <f>SUMPRODUCT(LARGE(Table8[[#This Row],[Port City]:[Devos]],{1,2,3,4,5,6}))</f>
        <v>410</v>
      </c>
      <c r="N3">
        <f t="shared" ref="N3:N39" si="0">IFERROR(M3,O3)</f>
        <v>410</v>
      </c>
      <c r="O3" s="1">
        <f t="shared" ref="O3:O39" si="1">SUM(D3:L3)</f>
        <v>460</v>
      </c>
    </row>
    <row r="4" spans="1:15" x14ac:dyDescent="0.2">
      <c r="A4" t="s">
        <v>170</v>
      </c>
      <c r="B4" t="s">
        <v>171</v>
      </c>
      <c r="C4" t="s">
        <v>76</v>
      </c>
      <c r="D4">
        <v>45</v>
      </c>
      <c r="E4">
        <v>30</v>
      </c>
      <c r="F4">
        <v>80</v>
      </c>
      <c r="G4">
        <v>60</v>
      </c>
      <c r="I4">
        <v>30</v>
      </c>
      <c r="L4">
        <v>100</v>
      </c>
      <c r="M4">
        <f>SUMPRODUCT(LARGE(Table8[[#This Row],[Port City]:[Devos]],{1,2,3,4,5,6}))</f>
        <v>345</v>
      </c>
      <c r="N4">
        <f t="shared" si="0"/>
        <v>345</v>
      </c>
      <c r="O4" s="1">
        <f t="shared" si="1"/>
        <v>345</v>
      </c>
    </row>
    <row r="5" spans="1:15" x14ac:dyDescent="0.2">
      <c r="A5" t="s">
        <v>363</v>
      </c>
      <c r="B5" t="s">
        <v>364</v>
      </c>
      <c r="F5">
        <v>100</v>
      </c>
      <c r="H5">
        <v>100</v>
      </c>
      <c r="I5">
        <v>60</v>
      </c>
      <c r="M5" t="e">
        <f>SUMPRODUCT(LARGE(Table8[[#This Row],[Port City]:[Devos]],{1,2,3,4,5,6}))</f>
        <v>#NUM!</v>
      </c>
      <c r="N5">
        <f t="shared" si="0"/>
        <v>260</v>
      </c>
      <c r="O5" s="1">
        <f t="shared" si="1"/>
        <v>260</v>
      </c>
    </row>
    <row r="6" spans="1:15" x14ac:dyDescent="0.2">
      <c r="A6" t="s">
        <v>133</v>
      </c>
      <c r="B6" t="s">
        <v>165</v>
      </c>
      <c r="C6" t="s">
        <v>30</v>
      </c>
      <c r="D6">
        <v>70</v>
      </c>
      <c r="E6">
        <v>40</v>
      </c>
      <c r="G6">
        <v>45</v>
      </c>
      <c r="L6">
        <v>80</v>
      </c>
      <c r="M6" t="e">
        <f>SUMPRODUCT(LARGE(Table8[[#This Row],[Port City]:[Devos]],{1,2,3,4,5,6}))</f>
        <v>#NUM!</v>
      </c>
      <c r="N6">
        <f t="shared" si="0"/>
        <v>235</v>
      </c>
      <c r="O6" s="1">
        <f t="shared" si="1"/>
        <v>235</v>
      </c>
    </row>
    <row r="7" spans="1:15" x14ac:dyDescent="0.2">
      <c r="A7" t="s">
        <v>163</v>
      </c>
      <c r="B7" t="s">
        <v>164</v>
      </c>
      <c r="C7" t="s">
        <v>30</v>
      </c>
      <c r="D7">
        <v>80</v>
      </c>
      <c r="E7">
        <v>70</v>
      </c>
      <c r="G7">
        <v>70</v>
      </c>
      <c r="M7" t="e">
        <f>SUMPRODUCT(LARGE(Table8[[#This Row],[Port City]:[Devos]],{1,2,3,4,5,6}))</f>
        <v>#NUM!</v>
      </c>
      <c r="N7">
        <f t="shared" si="0"/>
        <v>220</v>
      </c>
      <c r="O7" s="1">
        <f t="shared" si="1"/>
        <v>220</v>
      </c>
    </row>
    <row r="8" spans="1:15" x14ac:dyDescent="0.2">
      <c r="A8" t="s">
        <v>166</v>
      </c>
      <c r="B8" t="s">
        <v>167</v>
      </c>
      <c r="D8">
        <v>60</v>
      </c>
      <c r="E8">
        <v>60</v>
      </c>
      <c r="J8">
        <v>100</v>
      </c>
      <c r="M8" t="e">
        <f>SUMPRODUCT(LARGE(Table8[[#This Row],[Port City]:[Devos]],{1,2,3,4,5,6}))</f>
        <v>#NUM!</v>
      </c>
      <c r="N8">
        <f t="shared" si="0"/>
        <v>220</v>
      </c>
      <c r="O8" s="1">
        <f t="shared" si="1"/>
        <v>220</v>
      </c>
    </row>
    <row r="9" spans="1:15" x14ac:dyDescent="0.2">
      <c r="A9" t="s">
        <v>278</v>
      </c>
      <c r="B9" t="s">
        <v>279</v>
      </c>
      <c r="E9">
        <v>45</v>
      </c>
      <c r="G9">
        <v>100</v>
      </c>
      <c r="L9">
        <v>70</v>
      </c>
      <c r="M9" t="e">
        <f>SUMPRODUCT(LARGE(Table8[[#This Row],[Port City]:[Devos]],{1,2,3,4,5,6}))</f>
        <v>#NUM!</v>
      </c>
      <c r="N9">
        <f t="shared" si="0"/>
        <v>215</v>
      </c>
      <c r="O9" s="1">
        <f t="shared" si="1"/>
        <v>215</v>
      </c>
    </row>
    <row r="10" spans="1:15" x14ac:dyDescent="0.2">
      <c r="A10" t="s">
        <v>174</v>
      </c>
      <c r="B10" t="s">
        <v>175</v>
      </c>
      <c r="C10" t="s">
        <v>176</v>
      </c>
      <c r="D10">
        <v>30</v>
      </c>
      <c r="E10">
        <v>50</v>
      </c>
      <c r="G10">
        <v>50</v>
      </c>
      <c r="H10">
        <v>70</v>
      </c>
      <c r="I10">
        <v>10</v>
      </c>
      <c r="M10" t="e">
        <f>SUMPRODUCT(LARGE(Table8[[#This Row],[Port City]:[Devos]],{1,2,3,4,5,6}))</f>
        <v>#NUM!</v>
      </c>
      <c r="N10">
        <f t="shared" si="0"/>
        <v>210</v>
      </c>
      <c r="O10" s="1">
        <f t="shared" si="1"/>
        <v>210</v>
      </c>
    </row>
    <row r="11" spans="1:15" x14ac:dyDescent="0.2">
      <c r="A11" t="s">
        <v>177</v>
      </c>
      <c r="B11" t="s">
        <v>178</v>
      </c>
      <c r="C11" t="s">
        <v>30</v>
      </c>
      <c r="D11">
        <v>30</v>
      </c>
      <c r="E11">
        <v>35</v>
      </c>
      <c r="G11">
        <v>30</v>
      </c>
      <c r="J11">
        <v>80</v>
      </c>
      <c r="M11" t="e">
        <f>SUMPRODUCT(LARGE(Table8[[#This Row],[Port City]:[Devos]],{1,2,3,4,5,6}))</f>
        <v>#NUM!</v>
      </c>
      <c r="N11">
        <f t="shared" si="0"/>
        <v>175</v>
      </c>
      <c r="O11" s="1">
        <f t="shared" si="1"/>
        <v>175</v>
      </c>
    </row>
    <row r="12" spans="1:15" x14ac:dyDescent="0.2">
      <c r="A12" t="s">
        <v>276</v>
      </c>
      <c r="B12" t="s">
        <v>277</v>
      </c>
      <c r="E12">
        <v>80</v>
      </c>
      <c r="G12">
        <v>80</v>
      </c>
      <c r="M12" t="e">
        <f>SUMPRODUCT(LARGE(Table8[[#This Row],[Port City]:[Devos]],{1,2,3,4,5,6}))</f>
        <v>#NUM!</v>
      </c>
      <c r="N12">
        <f t="shared" si="0"/>
        <v>160</v>
      </c>
      <c r="O12" s="1">
        <f t="shared" si="1"/>
        <v>160</v>
      </c>
    </row>
    <row r="13" spans="1:15" x14ac:dyDescent="0.2">
      <c r="A13" t="s">
        <v>274</v>
      </c>
      <c r="B13" t="s">
        <v>275</v>
      </c>
      <c r="C13" t="s">
        <v>280</v>
      </c>
      <c r="E13">
        <v>100</v>
      </c>
      <c r="M13" t="e">
        <f>SUMPRODUCT(LARGE(Table8[[#This Row],[Port City]:[Devos]],{1,2,3,4,5,6}))</f>
        <v>#NUM!</v>
      </c>
      <c r="N13">
        <f t="shared" si="0"/>
        <v>100</v>
      </c>
      <c r="O13" s="1">
        <f t="shared" si="1"/>
        <v>100</v>
      </c>
    </row>
    <row r="14" spans="1:15" x14ac:dyDescent="0.2">
      <c r="A14" t="s">
        <v>161</v>
      </c>
      <c r="B14" t="s">
        <v>56</v>
      </c>
      <c r="D14">
        <v>100</v>
      </c>
      <c r="M14" t="e">
        <f>SUMPRODUCT(LARGE(Table8[[#This Row],[Port City]:[Devos]],{1,2,3,4,5,6}))</f>
        <v>#NUM!</v>
      </c>
      <c r="N14">
        <f t="shared" si="0"/>
        <v>100</v>
      </c>
      <c r="O14" s="1">
        <f t="shared" si="1"/>
        <v>100</v>
      </c>
    </row>
    <row r="15" spans="1:15" x14ac:dyDescent="0.2">
      <c r="A15" t="s">
        <v>542</v>
      </c>
      <c r="B15" t="s">
        <v>543</v>
      </c>
      <c r="I15">
        <v>100</v>
      </c>
      <c r="M15" t="e">
        <f>SUMPRODUCT(LARGE(Table8[[#This Row],[Port City]:[Devos]],{1,2,3,4,5,6}))</f>
        <v>#NUM!</v>
      </c>
      <c r="N15">
        <f t="shared" si="0"/>
        <v>100</v>
      </c>
      <c r="O15" s="1">
        <f t="shared" si="1"/>
        <v>100</v>
      </c>
    </row>
    <row r="16" spans="1:15" x14ac:dyDescent="0.2">
      <c r="A16" t="s">
        <v>474</v>
      </c>
      <c r="B16" t="s">
        <v>366</v>
      </c>
      <c r="H16">
        <v>80</v>
      </c>
      <c r="M16" t="e">
        <f>SUMPRODUCT(LARGE(Table8[[#This Row],[Port City]:[Devos]],{1,2,3,4,5,6}))</f>
        <v>#NUM!</v>
      </c>
      <c r="N16">
        <f t="shared" si="0"/>
        <v>80</v>
      </c>
      <c r="O16" s="1">
        <f t="shared" si="1"/>
        <v>80</v>
      </c>
    </row>
    <row r="17" spans="1:15" x14ac:dyDescent="0.2">
      <c r="A17" t="s">
        <v>544</v>
      </c>
      <c r="B17" t="s">
        <v>545</v>
      </c>
      <c r="I17">
        <v>80</v>
      </c>
      <c r="M17" t="e">
        <f>SUMPRODUCT(LARGE(Table8[[#This Row],[Port City]:[Devos]],{1,2,3,4,5,6}))</f>
        <v>#NUM!</v>
      </c>
      <c r="N17">
        <f t="shared" si="0"/>
        <v>80</v>
      </c>
      <c r="O17" s="1">
        <f t="shared" si="1"/>
        <v>80</v>
      </c>
    </row>
    <row r="18" spans="1:15" x14ac:dyDescent="0.2">
      <c r="A18" t="s">
        <v>205</v>
      </c>
      <c r="B18" t="s">
        <v>438</v>
      </c>
      <c r="G18">
        <v>30</v>
      </c>
      <c r="L18">
        <v>50</v>
      </c>
      <c r="M18" t="e">
        <f>SUMPRODUCT(LARGE(Table8[[#This Row],[Port City]:[Devos]],{1,2,3,4,5,6}))</f>
        <v>#NUM!</v>
      </c>
      <c r="N18">
        <f t="shared" si="0"/>
        <v>80</v>
      </c>
      <c r="O18" s="1">
        <f t="shared" si="1"/>
        <v>80</v>
      </c>
    </row>
    <row r="19" spans="1:15" x14ac:dyDescent="0.2">
      <c r="A19" t="s">
        <v>173</v>
      </c>
      <c r="B19" t="s">
        <v>23</v>
      </c>
      <c r="D19">
        <v>35</v>
      </c>
      <c r="G19">
        <v>35</v>
      </c>
      <c r="M19" t="e">
        <f>SUMPRODUCT(LARGE(Table8[[#This Row],[Port City]:[Devos]],{1,2,3,4,5,6}))</f>
        <v>#NUM!</v>
      </c>
      <c r="N19">
        <f t="shared" si="0"/>
        <v>70</v>
      </c>
      <c r="O19" s="1">
        <f t="shared" si="1"/>
        <v>70</v>
      </c>
    </row>
    <row r="20" spans="1:15" x14ac:dyDescent="0.2">
      <c r="A20" t="s">
        <v>546</v>
      </c>
      <c r="B20" t="s">
        <v>445</v>
      </c>
      <c r="I20">
        <v>70</v>
      </c>
      <c r="M20" t="e">
        <f>SUMPRODUCT(LARGE(Table8[[#This Row],[Port City]:[Devos]],{1,2,3,4,5,6}))</f>
        <v>#NUM!</v>
      </c>
      <c r="N20">
        <f t="shared" si="0"/>
        <v>70</v>
      </c>
      <c r="O20" s="1">
        <f t="shared" si="1"/>
        <v>70</v>
      </c>
    </row>
    <row r="21" spans="1:15" x14ac:dyDescent="0.2">
      <c r="A21" t="s">
        <v>547</v>
      </c>
      <c r="B21" t="s">
        <v>548</v>
      </c>
      <c r="I21">
        <v>50</v>
      </c>
      <c r="M21" t="e">
        <f>SUMPRODUCT(LARGE(Table8[[#This Row],[Port City]:[Devos]],{1,2,3,4,5,6}))</f>
        <v>#NUM!</v>
      </c>
      <c r="N21">
        <f t="shared" si="0"/>
        <v>50</v>
      </c>
      <c r="O21" s="1">
        <f t="shared" si="1"/>
        <v>50</v>
      </c>
    </row>
    <row r="22" spans="1:15" x14ac:dyDescent="0.2">
      <c r="A22" t="s">
        <v>475</v>
      </c>
      <c r="B22" t="s">
        <v>476</v>
      </c>
      <c r="C22" t="s">
        <v>650</v>
      </c>
      <c r="H22">
        <v>45</v>
      </c>
      <c r="M22" t="e">
        <f>SUMPRODUCT(LARGE(Table8[[#This Row],[Port City]:[Devos]],{1,2,3,4,5,6}))</f>
        <v>#NUM!</v>
      </c>
      <c r="N22">
        <f t="shared" si="0"/>
        <v>45</v>
      </c>
      <c r="O22" s="1">
        <f t="shared" si="1"/>
        <v>45</v>
      </c>
    </row>
    <row r="23" spans="1:15" x14ac:dyDescent="0.2">
      <c r="A23" t="s">
        <v>549</v>
      </c>
      <c r="B23" t="s">
        <v>550</v>
      </c>
      <c r="I23">
        <v>45</v>
      </c>
      <c r="M23" t="e">
        <f>SUMPRODUCT(LARGE(Table8[[#This Row],[Port City]:[Devos]],{1,2,3,4,5,6}))</f>
        <v>#NUM!</v>
      </c>
      <c r="N23">
        <f t="shared" si="0"/>
        <v>45</v>
      </c>
      <c r="O23" s="1">
        <f t="shared" si="1"/>
        <v>45</v>
      </c>
    </row>
    <row r="24" spans="1:15" x14ac:dyDescent="0.2">
      <c r="A24" t="s">
        <v>477</v>
      </c>
      <c r="B24" t="s">
        <v>478</v>
      </c>
      <c r="C24" t="s">
        <v>650</v>
      </c>
      <c r="H24">
        <v>40</v>
      </c>
      <c r="M24" t="e">
        <f>SUMPRODUCT(LARGE(Table8[[#This Row],[Port City]:[Devos]],{1,2,3,4,5,6}))</f>
        <v>#NUM!</v>
      </c>
      <c r="N24">
        <f t="shared" si="0"/>
        <v>40</v>
      </c>
      <c r="O24" s="1">
        <f t="shared" si="1"/>
        <v>40</v>
      </c>
    </row>
    <row r="25" spans="1:15" x14ac:dyDescent="0.2">
      <c r="A25" t="s">
        <v>150</v>
      </c>
      <c r="B25" t="s">
        <v>172</v>
      </c>
      <c r="D25">
        <v>40</v>
      </c>
      <c r="M25" t="e">
        <f>SUMPRODUCT(LARGE(Table8[[#This Row],[Port City]:[Devos]],{1,2,3,4,5,6}))</f>
        <v>#NUM!</v>
      </c>
      <c r="N25">
        <f t="shared" si="0"/>
        <v>40</v>
      </c>
      <c r="O25" s="1">
        <f t="shared" si="1"/>
        <v>40</v>
      </c>
    </row>
    <row r="26" spans="1:15" x14ac:dyDescent="0.2">
      <c r="A26" t="s">
        <v>551</v>
      </c>
      <c r="B26" t="s">
        <v>400</v>
      </c>
      <c r="I26">
        <v>40</v>
      </c>
      <c r="M26" t="e">
        <f>SUMPRODUCT(LARGE(Table8[[#This Row],[Port City]:[Devos]],{1,2,3,4,5,6}))</f>
        <v>#NUM!</v>
      </c>
      <c r="N26">
        <f t="shared" si="0"/>
        <v>40</v>
      </c>
      <c r="O26" s="1">
        <f t="shared" si="1"/>
        <v>40</v>
      </c>
    </row>
    <row r="27" spans="1:15" x14ac:dyDescent="0.2">
      <c r="A27" t="s">
        <v>552</v>
      </c>
      <c r="B27" t="s">
        <v>553</v>
      </c>
      <c r="I27">
        <v>35</v>
      </c>
      <c r="M27" t="e">
        <f>SUMPRODUCT(LARGE(Table8[[#This Row],[Port City]:[Devos]],{1,2,3,4,5,6}))</f>
        <v>#NUM!</v>
      </c>
      <c r="N27">
        <f t="shared" si="0"/>
        <v>35</v>
      </c>
      <c r="O27" s="1">
        <f t="shared" si="1"/>
        <v>35</v>
      </c>
    </row>
    <row r="28" spans="1:15" x14ac:dyDescent="0.2">
      <c r="A28" t="s">
        <v>554</v>
      </c>
      <c r="B28" t="s">
        <v>555</v>
      </c>
      <c r="I28">
        <v>30</v>
      </c>
      <c r="M28" t="e">
        <f>SUMPRODUCT(LARGE(Table8[[#This Row],[Port City]:[Devos]],{1,2,3,4,5,6}))</f>
        <v>#NUM!</v>
      </c>
      <c r="N28">
        <f t="shared" si="0"/>
        <v>30</v>
      </c>
      <c r="O28" s="1">
        <f t="shared" si="1"/>
        <v>30</v>
      </c>
    </row>
    <row r="29" spans="1:15" x14ac:dyDescent="0.2">
      <c r="A29" t="s">
        <v>556</v>
      </c>
      <c r="B29" t="s">
        <v>557</v>
      </c>
      <c r="I29">
        <v>25</v>
      </c>
      <c r="M29" t="e">
        <f>SUMPRODUCT(LARGE(Table8[[#This Row],[Port City]:[Devos]],{1,2,3,4,5,6}))</f>
        <v>#NUM!</v>
      </c>
      <c r="N29">
        <f t="shared" si="0"/>
        <v>25</v>
      </c>
      <c r="O29" s="1">
        <f t="shared" si="1"/>
        <v>25</v>
      </c>
    </row>
    <row r="30" spans="1:15" x14ac:dyDescent="0.2">
      <c r="A30" t="s">
        <v>514</v>
      </c>
      <c r="B30" t="s">
        <v>558</v>
      </c>
      <c r="I30">
        <v>25</v>
      </c>
      <c r="M30" t="e">
        <f>SUMPRODUCT(LARGE(Table8[[#This Row],[Port City]:[Devos]],{1,2,3,4,5,6}))</f>
        <v>#NUM!</v>
      </c>
      <c r="N30">
        <f t="shared" si="0"/>
        <v>25</v>
      </c>
      <c r="O30" s="1">
        <f t="shared" si="1"/>
        <v>25</v>
      </c>
    </row>
    <row r="31" spans="1:15" x14ac:dyDescent="0.2">
      <c r="A31" t="s">
        <v>559</v>
      </c>
      <c r="B31" t="s">
        <v>382</v>
      </c>
      <c r="I31">
        <v>25</v>
      </c>
      <c r="M31" t="e">
        <f>SUMPRODUCT(LARGE(Table8[[#This Row],[Port City]:[Devos]],{1,2,3,4,5,6}))</f>
        <v>#NUM!</v>
      </c>
      <c r="N31">
        <f t="shared" si="0"/>
        <v>25</v>
      </c>
      <c r="O31" s="1">
        <f t="shared" si="1"/>
        <v>25</v>
      </c>
    </row>
    <row r="32" spans="1:15" x14ac:dyDescent="0.2">
      <c r="A32" t="s">
        <v>560</v>
      </c>
      <c r="B32" t="s">
        <v>561</v>
      </c>
      <c r="I32">
        <v>25</v>
      </c>
      <c r="M32" t="e">
        <f>SUMPRODUCT(LARGE(Table8[[#This Row],[Port City]:[Devos]],{1,2,3,4,5,6}))</f>
        <v>#NUM!</v>
      </c>
      <c r="N32">
        <f t="shared" si="0"/>
        <v>25</v>
      </c>
      <c r="O32" s="1">
        <f t="shared" si="1"/>
        <v>25</v>
      </c>
    </row>
    <row r="33" spans="1:15" x14ac:dyDescent="0.2">
      <c r="A33" t="s">
        <v>562</v>
      </c>
      <c r="B33" t="s">
        <v>563</v>
      </c>
      <c r="I33">
        <v>25</v>
      </c>
      <c r="M33" t="e">
        <f>SUMPRODUCT(LARGE(Table8[[#This Row],[Port City]:[Devos]],{1,2,3,4,5,6}))</f>
        <v>#NUM!</v>
      </c>
      <c r="N33">
        <f t="shared" si="0"/>
        <v>25</v>
      </c>
      <c r="O33" s="1">
        <f t="shared" si="1"/>
        <v>25</v>
      </c>
    </row>
    <row r="34" spans="1:15" x14ac:dyDescent="0.2">
      <c r="A34" t="s">
        <v>564</v>
      </c>
      <c r="B34" t="s">
        <v>445</v>
      </c>
      <c r="I34">
        <v>10</v>
      </c>
      <c r="M34" t="e">
        <f>SUMPRODUCT(LARGE(Table8[[#This Row],[Port City]:[Devos]],{1,2,3,4,5,6}))</f>
        <v>#NUM!</v>
      </c>
      <c r="N34">
        <f t="shared" si="0"/>
        <v>10</v>
      </c>
      <c r="O34" s="1">
        <f t="shared" si="1"/>
        <v>10</v>
      </c>
    </row>
    <row r="35" spans="1:15" x14ac:dyDescent="0.2">
      <c r="A35" t="s">
        <v>565</v>
      </c>
      <c r="B35" t="s">
        <v>566</v>
      </c>
      <c r="I35">
        <v>10</v>
      </c>
      <c r="M35" t="e">
        <f>SUMPRODUCT(LARGE(Table8[[#This Row],[Port City]:[Devos]],{1,2,3,4,5,6}))</f>
        <v>#NUM!</v>
      </c>
      <c r="N35">
        <f t="shared" si="0"/>
        <v>10</v>
      </c>
      <c r="O35" s="1">
        <f t="shared" si="1"/>
        <v>10</v>
      </c>
    </row>
    <row r="36" spans="1:15" x14ac:dyDescent="0.2">
      <c r="A36" t="s">
        <v>567</v>
      </c>
      <c r="B36" t="s">
        <v>568</v>
      </c>
      <c r="I36">
        <v>10</v>
      </c>
      <c r="M36" t="e">
        <f>SUMPRODUCT(LARGE(Table8[[#This Row],[Port City]:[Devos]],{1,2,3,4,5,6}))</f>
        <v>#NUM!</v>
      </c>
      <c r="N36">
        <f t="shared" si="0"/>
        <v>10</v>
      </c>
      <c r="O36" s="1">
        <f t="shared" si="1"/>
        <v>10</v>
      </c>
    </row>
    <row r="37" spans="1:15" x14ac:dyDescent="0.2">
      <c r="M37" t="e">
        <f>SUMPRODUCT(LARGE(Table8[[#This Row],[Port City]:[Devos]],{1,2,3,4,5,6}))</f>
        <v>#NUM!</v>
      </c>
      <c r="N37">
        <f t="shared" si="0"/>
        <v>0</v>
      </c>
      <c r="O37" s="1">
        <f t="shared" si="1"/>
        <v>0</v>
      </c>
    </row>
    <row r="38" spans="1:15" x14ac:dyDescent="0.2">
      <c r="M38" t="e">
        <f>SUMPRODUCT(LARGE(Table8[[#This Row],[Port City]:[Devos]],{1,2,3,4,5,6}))</f>
        <v>#NUM!</v>
      </c>
      <c r="N38">
        <f t="shared" si="0"/>
        <v>0</v>
      </c>
      <c r="O38" s="1">
        <f t="shared" si="1"/>
        <v>0</v>
      </c>
    </row>
    <row r="39" spans="1:15" x14ac:dyDescent="0.2">
      <c r="M39" t="e">
        <f>SUMPRODUCT(LARGE(Table8[[#This Row],[Port City]:[Devos]],{1,2,3,4,5,6}))</f>
        <v>#NUM!</v>
      </c>
      <c r="N39">
        <f t="shared" si="0"/>
        <v>0</v>
      </c>
      <c r="O39" s="1">
        <f t="shared" si="1"/>
        <v>0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74"/>
  <sheetViews>
    <sheetView topLeftCell="A49" workbookViewId="0">
      <selection activeCell="A2" sqref="A2:N74"/>
    </sheetView>
  </sheetViews>
  <sheetFormatPr defaultRowHeight="12.75" x14ac:dyDescent="0.2"/>
  <cols>
    <col min="1" max="1" width="12.7109375" customWidth="1"/>
    <col min="2" max="2" width="12.85546875" customWidth="1"/>
    <col min="3" max="3" width="16.85546875" customWidth="1"/>
    <col min="4" max="4" width="11.140625" customWidth="1"/>
    <col min="5" max="5" width="10.85546875" customWidth="1"/>
    <col min="6" max="6" width="12.28515625" customWidth="1"/>
    <col min="7" max="7" width="12.140625" customWidth="1"/>
    <col min="8" max="8" width="12.5703125" customWidth="1"/>
    <col min="9" max="9" width="13.140625" customWidth="1"/>
    <col min="10" max="10" width="11.7109375" customWidth="1"/>
    <col min="11" max="11" width="15" customWidth="1"/>
    <col min="12" max="12" width="11" customWidth="1"/>
    <col min="13" max="13" width="11" hidden="1" customWidth="1"/>
    <col min="14" max="14" width="11" customWidth="1"/>
    <col min="15" max="15" width="0" hidden="1" customWidth="1"/>
  </cols>
  <sheetData>
    <row r="2" spans="1:15" x14ac:dyDescent="0.2">
      <c r="A2" s="2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2" t="s">
        <v>5</v>
      </c>
      <c r="G2" s="2" t="s">
        <v>6</v>
      </c>
      <c r="H2" s="2" t="s">
        <v>7</v>
      </c>
      <c r="I2" s="2" t="s">
        <v>8</v>
      </c>
      <c r="J2" s="2" t="s">
        <v>9</v>
      </c>
      <c r="K2" s="2" t="s">
        <v>10</v>
      </c>
      <c r="L2" s="2" t="s">
        <v>11</v>
      </c>
      <c r="M2" s="2" t="s">
        <v>503</v>
      </c>
      <c r="N2" s="2" t="s">
        <v>504</v>
      </c>
      <c r="O2" s="2" t="s">
        <v>12</v>
      </c>
    </row>
    <row r="3" spans="1:15" x14ac:dyDescent="0.2">
      <c r="A3" t="s">
        <v>154</v>
      </c>
      <c r="B3" t="s">
        <v>126</v>
      </c>
      <c r="C3" t="s">
        <v>162</v>
      </c>
      <c r="D3">
        <v>25</v>
      </c>
      <c r="E3">
        <v>100</v>
      </c>
      <c r="F3">
        <v>60</v>
      </c>
      <c r="G3">
        <v>70</v>
      </c>
      <c r="I3">
        <v>30</v>
      </c>
      <c r="J3">
        <v>100</v>
      </c>
      <c r="K3">
        <v>100</v>
      </c>
      <c r="L3">
        <v>35</v>
      </c>
      <c r="M3">
        <f>SUMPRODUCT(LARGE(Table5[[#This Row],[Port City]:[Devos]],{1,2,3,4,5,6}))</f>
        <v>465</v>
      </c>
      <c r="N3">
        <f t="shared" ref="N3:N34" si="0">IFERROR(M3,O3)</f>
        <v>465</v>
      </c>
      <c r="O3" s="1">
        <f t="shared" ref="O3:O34" si="1">SUM(D3:L3)</f>
        <v>520</v>
      </c>
    </row>
    <row r="4" spans="1:15" x14ac:dyDescent="0.2">
      <c r="A4" t="s">
        <v>33</v>
      </c>
      <c r="B4" t="s">
        <v>143</v>
      </c>
      <c r="C4" t="s">
        <v>187</v>
      </c>
      <c r="D4">
        <v>100</v>
      </c>
      <c r="G4">
        <v>100</v>
      </c>
      <c r="L4">
        <v>60</v>
      </c>
      <c r="M4" t="e">
        <f>SUMPRODUCT(LARGE(Table5[[#This Row],[Port City]:[Devos]],{1,2,3,4,5,6}))</f>
        <v>#NUM!</v>
      </c>
      <c r="N4">
        <f t="shared" si="0"/>
        <v>260</v>
      </c>
      <c r="O4" s="1">
        <f t="shared" si="1"/>
        <v>260</v>
      </c>
    </row>
    <row r="5" spans="1:15" x14ac:dyDescent="0.2">
      <c r="A5" t="s">
        <v>110</v>
      </c>
      <c r="B5" t="s">
        <v>111</v>
      </c>
      <c r="C5" t="s">
        <v>134</v>
      </c>
      <c r="D5">
        <v>80</v>
      </c>
      <c r="F5">
        <v>100</v>
      </c>
      <c r="L5">
        <v>70</v>
      </c>
      <c r="M5" t="e">
        <f>SUMPRODUCT(LARGE(Table5[[#This Row],[Port City]:[Devos]],{1,2,3,4,5,6}))</f>
        <v>#NUM!</v>
      </c>
      <c r="N5">
        <f t="shared" si="0"/>
        <v>250</v>
      </c>
      <c r="O5" s="1">
        <f t="shared" si="1"/>
        <v>250</v>
      </c>
    </row>
    <row r="6" spans="1:15" x14ac:dyDescent="0.2">
      <c r="A6" t="s">
        <v>336</v>
      </c>
      <c r="B6" t="s">
        <v>250</v>
      </c>
      <c r="F6">
        <v>70</v>
      </c>
      <c r="I6">
        <v>60</v>
      </c>
      <c r="J6">
        <v>60</v>
      </c>
      <c r="L6">
        <v>40</v>
      </c>
      <c r="M6" t="e">
        <f>SUMPRODUCT(LARGE(Table5[[#This Row],[Port City]:[Devos]],{1,2,3,4,5,6}))</f>
        <v>#NUM!</v>
      </c>
      <c r="N6">
        <f t="shared" si="0"/>
        <v>230</v>
      </c>
      <c r="O6" s="1">
        <f t="shared" si="1"/>
        <v>230</v>
      </c>
    </row>
    <row r="7" spans="1:15" x14ac:dyDescent="0.2">
      <c r="A7" t="s">
        <v>118</v>
      </c>
      <c r="B7" t="s">
        <v>93</v>
      </c>
      <c r="F7">
        <v>45</v>
      </c>
      <c r="G7">
        <v>60</v>
      </c>
      <c r="I7">
        <v>70</v>
      </c>
      <c r="L7">
        <v>45</v>
      </c>
      <c r="M7" t="e">
        <f>SUMPRODUCT(LARGE(Table5[[#This Row],[Port City]:[Devos]],{1,2,3,4,5,6}))</f>
        <v>#NUM!</v>
      </c>
      <c r="N7">
        <f t="shared" si="0"/>
        <v>220</v>
      </c>
      <c r="O7" s="1">
        <f t="shared" si="1"/>
        <v>220</v>
      </c>
    </row>
    <row r="8" spans="1:15" x14ac:dyDescent="0.2">
      <c r="A8" t="s">
        <v>148</v>
      </c>
      <c r="B8" t="s">
        <v>111</v>
      </c>
      <c r="D8">
        <v>45</v>
      </c>
      <c r="E8">
        <v>40</v>
      </c>
      <c r="J8">
        <v>80</v>
      </c>
      <c r="M8" t="e">
        <f>SUMPRODUCT(LARGE(Table5[[#This Row],[Port City]:[Devos]],{1,2,3,4,5,6}))</f>
        <v>#NUM!</v>
      </c>
      <c r="N8">
        <f t="shared" si="0"/>
        <v>165</v>
      </c>
      <c r="O8" s="1">
        <f t="shared" si="1"/>
        <v>165</v>
      </c>
    </row>
    <row r="9" spans="1:15" x14ac:dyDescent="0.2">
      <c r="A9" t="s">
        <v>144</v>
      </c>
      <c r="B9" t="s">
        <v>145</v>
      </c>
      <c r="C9" t="s">
        <v>136</v>
      </c>
      <c r="D9">
        <v>70</v>
      </c>
      <c r="F9">
        <v>80</v>
      </c>
      <c r="M9" t="e">
        <f>SUMPRODUCT(LARGE(Table5[[#This Row],[Port City]:[Devos]],{1,2,3,4,5,6}))</f>
        <v>#NUM!</v>
      </c>
      <c r="N9">
        <f t="shared" si="0"/>
        <v>150</v>
      </c>
      <c r="O9" s="1">
        <f t="shared" si="1"/>
        <v>150</v>
      </c>
    </row>
    <row r="10" spans="1:15" x14ac:dyDescent="0.2">
      <c r="A10" t="s">
        <v>158</v>
      </c>
      <c r="B10" t="s">
        <v>159</v>
      </c>
      <c r="C10" t="s">
        <v>30</v>
      </c>
      <c r="D10">
        <v>10</v>
      </c>
      <c r="E10">
        <v>25</v>
      </c>
      <c r="H10">
        <v>80</v>
      </c>
      <c r="J10">
        <v>35</v>
      </c>
      <c r="M10" t="e">
        <f>SUMPRODUCT(LARGE(Table5[[#This Row],[Port City]:[Devos]],{1,2,3,4,5,6}))</f>
        <v>#NUM!</v>
      </c>
      <c r="N10">
        <f t="shared" si="0"/>
        <v>150</v>
      </c>
      <c r="O10" s="1">
        <f t="shared" si="1"/>
        <v>150</v>
      </c>
    </row>
    <row r="11" spans="1:15" x14ac:dyDescent="0.2">
      <c r="A11" t="s">
        <v>261</v>
      </c>
      <c r="B11" t="s">
        <v>122</v>
      </c>
      <c r="E11">
        <v>70</v>
      </c>
      <c r="J11">
        <v>70</v>
      </c>
      <c r="M11" t="e">
        <f>SUMPRODUCT(LARGE(Table5[[#This Row],[Port City]:[Devos]],{1,2,3,4,5,6}))</f>
        <v>#NUM!</v>
      </c>
      <c r="N11">
        <f t="shared" si="0"/>
        <v>140</v>
      </c>
      <c r="O11" s="1">
        <f t="shared" si="1"/>
        <v>140</v>
      </c>
    </row>
    <row r="12" spans="1:15" x14ac:dyDescent="0.2">
      <c r="A12" t="s">
        <v>150</v>
      </c>
      <c r="B12" t="s">
        <v>151</v>
      </c>
      <c r="C12" t="s">
        <v>187</v>
      </c>
      <c r="D12">
        <v>25</v>
      </c>
      <c r="H12">
        <v>100</v>
      </c>
      <c r="M12" t="e">
        <f>SUMPRODUCT(LARGE(Table5[[#This Row],[Port City]:[Devos]],{1,2,3,4,5,6}))</f>
        <v>#NUM!</v>
      </c>
      <c r="N12">
        <f t="shared" si="0"/>
        <v>125</v>
      </c>
      <c r="O12" s="1">
        <f t="shared" si="1"/>
        <v>125</v>
      </c>
    </row>
    <row r="13" spans="1:15" x14ac:dyDescent="0.2">
      <c r="A13" t="s">
        <v>133</v>
      </c>
      <c r="B13" t="s">
        <v>124</v>
      </c>
      <c r="E13">
        <v>45</v>
      </c>
      <c r="L13">
        <v>80</v>
      </c>
      <c r="M13" t="e">
        <f>SUMPRODUCT(LARGE(Table5[[#This Row],[Port City]:[Devos]],{1,2,3,4,5,6}))</f>
        <v>#NUM!</v>
      </c>
      <c r="N13">
        <f t="shared" si="0"/>
        <v>125</v>
      </c>
      <c r="O13" s="1">
        <f t="shared" si="1"/>
        <v>125</v>
      </c>
    </row>
    <row r="14" spans="1:15" x14ac:dyDescent="0.2">
      <c r="A14" t="s">
        <v>104</v>
      </c>
      <c r="B14" t="s">
        <v>105</v>
      </c>
      <c r="D14">
        <v>40</v>
      </c>
      <c r="F14">
        <v>35</v>
      </c>
      <c r="G14">
        <v>25</v>
      </c>
      <c r="I14">
        <v>10</v>
      </c>
      <c r="M14" t="e">
        <f>SUMPRODUCT(LARGE(Table5[[#This Row],[Port City]:[Devos]],{1,2,3,4,5,6}))</f>
        <v>#NUM!</v>
      </c>
      <c r="N14">
        <f t="shared" si="0"/>
        <v>110</v>
      </c>
      <c r="O14" s="1">
        <f t="shared" si="1"/>
        <v>110</v>
      </c>
    </row>
    <row r="15" spans="1:15" x14ac:dyDescent="0.2">
      <c r="A15" t="s">
        <v>139</v>
      </c>
      <c r="B15" t="s">
        <v>51</v>
      </c>
      <c r="D15">
        <v>25</v>
      </c>
      <c r="F15">
        <v>30</v>
      </c>
      <c r="J15">
        <v>50</v>
      </c>
      <c r="M15" t="e">
        <f>SUMPRODUCT(LARGE(Table5[[#This Row],[Port City]:[Devos]],{1,2,3,4,5,6}))</f>
        <v>#NUM!</v>
      </c>
      <c r="N15">
        <f t="shared" si="0"/>
        <v>105</v>
      </c>
      <c r="O15" s="1">
        <f t="shared" si="1"/>
        <v>105</v>
      </c>
    </row>
    <row r="16" spans="1:15" x14ac:dyDescent="0.2">
      <c r="A16" t="s">
        <v>612</v>
      </c>
      <c r="B16" t="s">
        <v>128</v>
      </c>
      <c r="L16">
        <v>100</v>
      </c>
      <c r="M16" s="3" t="e">
        <f>SUMPRODUCT(LARGE(Table5[[#This Row],[Port City]:[Devos]],{1,2,3,4,5,6}))</f>
        <v>#NUM!</v>
      </c>
      <c r="N16" s="3">
        <f t="shared" si="0"/>
        <v>100</v>
      </c>
      <c r="O16" s="1">
        <f t="shared" si="1"/>
        <v>100</v>
      </c>
    </row>
    <row r="17" spans="1:15" x14ac:dyDescent="0.2">
      <c r="A17" t="s">
        <v>531</v>
      </c>
      <c r="B17" t="s">
        <v>532</v>
      </c>
      <c r="I17">
        <v>100</v>
      </c>
      <c r="M17" t="e">
        <f>SUMPRODUCT(LARGE(Table5[[#This Row],[Port City]:[Devos]],{1,2,3,4,5,6}))</f>
        <v>#NUM!</v>
      </c>
      <c r="N17">
        <f t="shared" si="0"/>
        <v>100</v>
      </c>
      <c r="O17" s="1">
        <f t="shared" si="1"/>
        <v>100</v>
      </c>
    </row>
    <row r="18" spans="1:15" x14ac:dyDescent="0.2">
      <c r="A18" t="s">
        <v>157</v>
      </c>
      <c r="B18" t="s">
        <v>101</v>
      </c>
      <c r="C18" t="s">
        <v>136</v>
      </c>
      <c r="D18">
        <v>10</v>
      </c>
      <c r="F18">
        <v>25</v>
      </c>
      <c r="G18">
        <v>30</v>
      </c>
      <c r="I18">
        <v>25</v>
      </c>
      <c r="L18">
        <v>10</v>
      </c>
      <c r="M18" t="e">
        <f>SUMPRODUCT(LARGE(Table5[[#This Row],[Port City]:[Devos]],{1,2,3,4,5,6}))</f>
        <v>#NUM!</v>
      </c>
      <c r="N18">
        <f t="shared" si="0"/>
        <v>100</v>
      </c>
      <c r="O18" s="1">
        <f t="shared" si="1"/>
        <v>100</v>
      </c>
    </row>
    <row r="19" spans="1:15" x14ac:dyDescent="0.2">
      <c r="A19" t="s">
        <v>341</v>
      </c>
      <c r="B19" t="s">
        <v>342</v>
      </c>
      <c r="F19">
        <v>25</v>
      </c>
      <c r="G19">
        <v>40</v>
      </c>
      <c r="I19">
        <v>30</v>
      </c>
      <c r="M19" t="e">
        <f>SUMPRODUCT(LARGE(Table5[[#This Row],[Port City]:[Devos]],{1,2,3,4,5,6}))</f>
        <v>#NUM!</v>
      </c>
      <c r="N19">
        <f t="shared" si="0"/>
        <v>95</v>
      </c>
      <c r="O19" s="1">
        <f t="shared" si="1"/>
        <v>95</v>
      </c>
    </row>
    <row r="20" spans="1:15" x14ac:dyDescent="0.2">
      <c r="A20" t="s">
        <v>337</v>
      </c>
      <c r="B20" t="s">
        <v>338</v>
      </c>
      <c r="F20">
        <v>50</v>
      </c>
      <c r="I20">
        <v>40</v>
      </c>
      <c r="M20" t="e">
        <f>SUMPRODUCT(LARGE(Table5[[#This Row],[Port City]:[Devos]],{1,2,3,4,5,6}))</f>
        <v>#NUM!</v>
      </c>
      <c r="N20">
        <f t="shared" si="0"/>
        <v>90</v>
      </c>
      <c r="O20" s="1">
        <f t="shared" si="1"/>
        <v>90</v>
      </c>
    </row>
    <row r="21" spans="1:15" x14ac:dyDescent="0.2">
      <c r="A21" t="s">
        <v>350</v>
      </c>
      <c r="B21" t="s">
        <v>351</v>
      </c>
      <c r="F21">
        <v>10</v>
      </c>
      <c r="I21">
        <v>10</v>
      </c>
      <c r="K21">
        <v>70</v>
      </c>
      <c r="M21" t="e">
        <f>SUMPRODUCT(LARGE(Table5[[#This Row],[Port City]:[Devos]],{1,2,3,4,5,6}))</f>
        <v>#NUM!</v>
      </c>
      <c r="N21">
        <f t="shared" si="0"/>
        <v>90</v>
      </c>
      <c r="O21" s="1">
        <f t="shared" si="1"/>
        <v>90</v>
      </c>
    </row>
    <row r="22" spans="1:15" x14ac:dyDescent="0.2">
      <c r="A22" t="s">
        <v>129</v>
      </c>
      <c r="B22" t="s">
        <v>130</v>
      </c>
      <c r="G22">
        <v>80</v>
      </c>
      <c r="M22" t="e">
        <f>SUMPRODUCT(LARGE(Table5[[#This Row],[Port City]:[Devos]],{1,2,3,4,5,6}))</f>
        <v>#NUM!</v>
      </c>
      <c r="N22">
        <f t="shared" si="0"/>
        <v>80</v>
      </c>
      <c r="O22" s="1">
        <f t="shared" si="1"/>
        <v>80</v>
      </c>
    </row>
    <row r="23" spans="1:15" x14ac:dyDescent="0.2">
      <c r="A23" t="s">
        <v>533</v>
      </c>
      <c r="B23" t="s">
        <v>534</v>
      </c>
      <c r="I23">
        <v>80</v>
      </c>
      <c r="M23" t="e">
        <f>SUMPRODUCT(LARGE(Table5[[#This Row],[Port City]:[Devos]],{1,2,3,4,5,6}))</f>
        <v>#NUM!</v>
      </c>
      <c r="N23">
        <f t="shared" si="0"/>
        <v>80</v>
      </c>
      <c r="O23" s="1">
        <f t="shared" si="1"/>
        <v>80</v>
      </c>
    </row>
    <row r="24" spans="1:15" x14ac:dyDescent="0.2">
      <c r="A24" t="s">
        <v>160</v>
      </c>
      <c r="B24" t="s">
        <v>107</v>
      </c>
      <c r="D24">
        <v>10</v>
      </c>
      <c r="F24">
        <v>25</v>
      </c>
      <c r="I24">
        <v>45</v>
      </c>
      <c r="M24" t="e">
        <f>SUMPRODUCT(LARGE(Table5[[#This Row],[Port City]:[Devos]],{1,2,3,4,5,6}))</f>
        <v>#NUM!</v>
      </c>
      <c r="N24">
        <f t="shared" si="0"/>
        <v>80</v>
      </c>
      <c r="O24" s="1">
        <f t="shared" si="1"/>
        <v>80</v>
      </c>
    </row>
    <row r="25" spans="1:15" x14ac:dyDescent="0.2">
      <c r="A25" t="s">
        <v>260</v>
      </c>
      <c r="B25" t="s">
        <v>246</v>
      </c>
      <c r="E25">
        <v>80</v>
      </c>
      <c r="M25" t="e">
        <f>SUMPRODUCT(LARGE(Table5[[#This Row],[Port City]:[Devos]],{1,2,3,4,5,6}))</f>
        <v>#NUM!</v>
      </c>
      <c r="N25">
        <f t="shared" si="0"/>
        <v>80</v>
      </c>
      <c r="O25" s="1">
        <f t="shared" si="1"/>
        <v>80</v>
      </c>
    </row>
    <row r="26" spans="1:15" x14ac:dyDescent="0.2">
      <c r="A26" t="s">
        <v>601</v>
      </c>
      <c r="B26" t="s">
        <v>602</v>
      </c>
      <c r="K26">
        <v>80</v>
      </c>
      <c r="M26" s="3" t="e">
        <f>SUMPRODUCT(LARGE(Table5[[#This Row],[Port City]:[Devos]],{1,2,3,4,5,6}))</f>
        <v>#NUM!</v>
      </c>
      <c r="N26" s="3">
        <f t="shared" si="0"/>
        <v>80</v>
      </c>
      <c r="O26" s="1">
        <f t="shared" si="1"/>
        <v>80</v>
      </c>
    </row>
    <row r="27" spans="1:15" x14ac:dyDescent="0.2">
      <c r="A27" t="s">
        <v>131</v>
      </c>
      <c r="B27" t="s">
        <v>132</v>
      </c>
      <c r="E27">
        <v>50</v>
      </c>
      <c r="F27">
        <v>25</v>
      </c>
      <c r="M27" t="e">
        <f>SUMPRODUCT(LARGE(Table5[[#This Row],[Port City]:[Devos]],{1,2,3,4,5,6}))</f>
        <v>#NUM!</v>
      </c>
      <c r="N27">
        <f t="shared" si="0"/>
        <v>75</v>
      </c>
      <c r="O27" s="1">
        <f t="shared" si="1"/>
        <v>75</v>
      </c>
    </row>
    <row r="28" spans="1:15" x14ac:dyDescent="0.2">
      <c r="A28" t="s">
        <v>262</v>
      </c>
      <c r="B28" t="s">
        <v>263</v>
      </c>
      <c r="E28">
        <v>35</v>
      </c>
      <c r="J28">
        <v>40</v>
      </c>
      <c r="M28" t="e">
        <f>SUMPRODUCT(LARGE(Table5[[#This Row],[Port City]:[Devos]],{1,2,3,4,5,6}))</f>
        <v>#NUM!</v>
      </c>
      <c r="N28">
        <f t="shared" si="0"/>
        <v>75</v>
      </c>
      <c r="O28" s="1">
        <f t="shared" si="1"/>
        <v>75</v>
      </c>
    </row>
    <row r="29" spans="1:15" x14ac:dyDescent="0.2">
      <c r="A29" t="s">
        <v>345</v>
      </c>
      <c r="B29" t="s">
        <v>298</v>
      </c>
      <c r="F29">
        <v>10</v>
      </c>
      <c r="G29">
        <v>35</v>
      </c>
      <c r="I29">
        <v>10</v>
      </c>
      <c r="L29">
        <v>10</v>
      </c>
      <c r="M29" t="e">
        <f>SUMPRODUCT(LARGE(Table5[[#This Row],[Port City]:[Devos]],{1,2,3,4,5,6}))</f>
        <v>#NUM!</v>
      </c>
      <c r="N29">
        <f t="shared" si="0"/>
        <v>65</v>
      </c>
      <c r="O29" s="1">
        <f t="shared" si="1"/>
        <v>65</v>
      </c>
    </row>
    <row r="30" spans="1:15" x14ac:dyDescent="0.2">
      <c r="A30" t="s">
        <v>218</v>
      </c>
      <c r="B30" t="s">
        <v>219</v>
      </c>
      <c r="E30">
        <v>60</v>
      </c>
      <c r="M30" t="e">
        <f>SUMPRODUCT(LARGE(Table5[[#This Row],[Port City]:[Devos]],{1,2,3,4,5,6}))</f>
        <v>#NUM!</v>
      </c>
      <c r="N30">
        <f t="shared" si="0"/>
        <v>60</v>
      </c>
      <c r="O30" s="1">
        <f t="shared" si="1"/>
        <v>60</v>
      </c>
    </row>
    <row r="31" spans="1:15" x14ac:dyDescent="0.2">
      <c r="A31" t="s">
        <v>294</v>
      </c>
      <c r="B31" t="s">
        <v>105</v>
      </c>
      <c r="G31">
        <v>50</v>
      </c>
      <c r="I31">
        <v>10</v>
      </c>
      <c r="M31" t="e">
        <f>SUMPRODUCT(LARGE(Table5[[#This Row],[Port City]:[Devos]],{1,2,3,4,5,6}))</f>
        <v>#NUM!</v>
      </c>
      <c r="N31">
        <f t="shared" si="0"/>
        <v>60</v>
      </c>
      <c r="O31" s="1">
        <f t="shared" si="1"/>
        <v>60</v>
      </c>
    </row>
    <row r="32" spans="1:15" x14ac:dyDescent="0.2">
      <c r="A32" t="s">
        <v>106</v>
      </c>
      <c r="B32" t="s">
        <v>107</v>
      </c>
      <c r="C32" t="s">
        <v>134</v>
      </c>
      <c r="D32">
        <v>60</v>
      </c>
      <c r="M32" t="e">
        <f>SUMPRODUCT(LARGE(Table5[[#This Row],[Port City]:[Devos]],{1,2,3,4,5,6}))</f>
        <v>#NUM!</v>
      </c>
      <c r="N32">
        <f t="shared" si="0"/>
        <v>60</v>
      </c>
      <c r="O32" s="1">
        <f t="shared" si="1"/>
        <v>60</v>
      </c>
    </row>
    <row r="33" spans="1:15" x14ac:dyDescent="0.2">
      <c r="A33" t="s">
        <v>603</v>
      </c>
      <c r="B33" t="s">
        <v>47</v>
      </c>
      <c r="K33">
        <v>60</v>
      </c>
      <c r="M33" s="3" t="e">
        <f>SUMPRODUCT(LARGE(Table5[[#This Row],[Port City]:[Devos]],{1,2,3,4,5,6}))</f>
        <v>#NUM!</v>
      </c>
      <c r="N33" s="3">
        <f t="shared" si="0"/>
        <v>60</v>
      </c>
      <c r="O33" s="1">
        <f t="shared" si="1"/>
        <v>60</v>
      </c>
    </row>
    <row r="34" spans="1:15" x14ac:dyDescent="0.2">
      <c r="A34" t="s">
        <v>149</v>
      </c>
      <c r="B34" t="s">
        <v>117</v>
      </c>
      <c r="C34" t="s">
        <v>137</v>
      </c>
      <c r="D34">
        <v>30</v>
      </c>
      <c r="G34">
        <v>25</v>
      </c>
      <c r="M34" t="e">
        <f>SUMPRODUCT(LARGE(Table5[[#This Row],[Port City]:[Devos]],{1,2,3,4,5,6}))</f>
        <v>#NUM!</v>
      </c>
      <c r="N34">
        <f t="shared" si="0"/>
        <v>55</v>
      </c>
      <c r="O34" s="1">
        <f t="shared" si="1"/>
        <v>55</v>
      </c>
    </row>
    <row r="35" spans="1:15" x14ac:dyDescent="0.2">
      <c r="A35" t="s">
        <v>127</v>
      </c>
      <c r="B35" t="s">
        <v>128</v>
      </c>
      <c r="D35">
        <v>30</v>
      </c>
      <c r="I35">
        <v>25</v>
      </c>
      <c r="M35" t="e">
        <f>SUMPRODUCT(LARGE(Table5[[#This Row],[Port City]:[Devos]],{1,2,3,4,5,6}))</f>
        <v>#NUM!</v>
      </c>
      <c r="N35">
        <f t="shared" ref="N35:N66" si="2">IFERROR(M35,O35)</f>
        <v>55</v>
      </c>
      <c r="O35" s="1">
        <f t="shared" ref="O35:O66" si="3">SUM(D35:L35)</f>
        <v>55</v>
      </c>
    </row>
    <row r="36" spans="1:15" x14ac:dyDescent="0.2">
      <c r="A36" t="s">
        <v>140</v>
      </c>
      <c r="B36" t="s">
        <v>594</v>
      </c>
      <c r="J36">
        <v>45</v>
      </c>
      <c r="L36">
        <v>10</v>
      </c>
      <c r="M36" t="e">
        <f>SUMPRODUCT(LARGE(Table5[[#This Row],[Port City]:[Devos]],{1,2,3,4,5,6}))</f>
        <v>#NUM!</v>
      </c>
      <c r="N36">
        <f t="shared" si="2"/>
        <v>55</v>
      </c>
      <c r="O36" s="1">
        <f t="shared" si="3"/>
        <v>55</v>
      </c>
    </row>
    <row r="37" spans="1:15" x14ac:dyDescent="0.2">
      <c r="A37" t="s">
        <v>625</v>
      </c>
      <c r="B37" t="s">
        <v>111</v>
      </c>
      <c r="L37">
        <v>50</v>
      </c>
      <c r="M37" s="3" t="e">
        <f>SUMPRODUCT(LARGE(Table5[[#This Row],[Port City]:[Devos]],{1,2,3,4,5,6}))</f>
        <v>#NUM!</v>
      </c>
      <c r="N37" s="3">
        <f t="shared" si="2"/>
        <v>50</v>
      </c>
      <c r="O37" s="1">
        <f t="shared" si="3"/>
        <v>50</v>
      </c>
    </row>
    <row r="38" spans="1:15" x14ac:dyDescent="0.2">
      <c r="A38" t="s">
        <v>535</v>
      </c>
      <c r="B38" t="s">
        <v>221</v>
      </c>
      <c r="I38">
        <v>50</v>
      </c>
      <c r="M38" t="e">
        <f>SUMPRODUCT(LARGE(Table5[[#This Row],[Port City]:[Devos]],{1,2,3,4,5,6}))</f>
        <v>#NUM!</v>
      </c>
      <c r="N38">
        <f t="shared" si="2"/>
        <v>50</v>
      </c>
      <c r="O38" s="1">
        <f t="shared" si="3"/>
        <v>50</v>
      </c>
    </row>
    <row r="39" spans="1:15" x14ac:dyDescent="0.2">
      <c r="A39" t="s">
        <v>39</v>
      </c>
      <c r="B39" t="s">
        <v>84</v>
      </c>
      <c r="C39" t="s">
        <v>30</v>
      </c>
      <c r="D39">
        <v>25</v>
      </c>
      <c r="E39">
        <v>25</v>
      </c>
      <c r="M39" t="e">
        <f>SUMPRODUCT(LARGE(Table5[[#This Row],[Port City]:[Devos]],{1,2,3,4,5,6}))</f>
        <v>#NUM!</v>
      </c>
      <c r="N39">
        <f t="shared" si="2"/>
        <v>50</v>
      </c>
      <c r="O39" s="1">
        <f t="shared" si="3"/>
        <v>50</v>
      </c>
    </row>
    <row r="40" spans="1:15" x14ac:dyDescent="0.2">
      <c r="A40" t="s">
        <v>146</v>
      </c>
      <c r="B40" t="s">
        <v>147</v>
      </c>
      <c r="C40" t="s">
        <v>204</v>
      </c>
      <c r="D40">
        <v>50</v>
      </c>
      <c r="M40" t="e">
        <f>SUMPRODUCT(LARGE(Table5[[#This Row],[Port City]:[Devos]],{1,2,3,4,5,6}))</f>
        <v>#NUM!</v>
      </c>
      <c r="N40">
        <f t="shared" si="2"/>
        <v>50</v>
      </c>
      <c r="O40" s="1">
        <f t="shared" si="3"/>
        <v>50</v>
      </c>
    </row>
    <row r="41" spans="1:15" x14ac:dyDescent="0.2">
      <c r="A41" t="s">
        <v>196</v>
      </c>
      <c r="B41" t="s">
        <v>197</v>
      </c>
      <c r="G41">
        <v>45</v>
      </c>
      <c r="M41" t="e">
        <f>SUMPRODUCT(LARGE(Table5[[#This Row],[Port City]:[Devos]],{1,2,3,4,5,6}))</f>
        <v>#NUM!</v>
      </c>
      <c r="N41">
        <f t="shared" si="2"/>
        <v>45</v>
      </c>
      <c r="O41" s="1">
        <f t="shared" si="3"/>
        <v>45</v>
      </c>
    </row>
    <row r="42" spans="1:15" x14ac:dyDescent="0.2">
      <c r="A42" t="s">
        <v>112</v>
      </c>
      <c r="B42" t="s">
        <v>339</v>
      </c>
      <c r="F42">
        <v>40</v>
      </c>
      <c r="M42" t="e">
        <f>SUMPRODUCT(LARGE(Table5[[#This Row],[Port City]:[Devos]],{1,2,3,4,5,6}))</f>
        <v>#NUM!</v>
      </c>
      <c r="N42">
        <f t="shared" si="2"/>
        <v>40</v>
      </c>
      <c r="O42" s="1">
        <f t="shared" si="3"/>
        <v>40</v>
      </c>
    </row>
    <row r="43" spans="1:15" x14ac:dyDescent="0.2">
      <c r="A43" t="s">
        <v>114</v>
      </c>
      <c r="B43" t="s">
        <v>115</v>
      </c>
      <c r="D43">
        <v>35</v>
      </c>
      <c r="M43" t="e">
        <f>SUMPRODUCT(LARGE(Table5[[#This Row],[Port City]:[Devos]],{1,2,3,4,5,6}))</f>
        <v>#NUM!</v>
      </c>
      <c r="N43">
        <f t="shared" si="2"/>
        <v>35</v>
      </c>
      <c r="O43" s="1">
        <f t="shared" si="3"/>
        <v>35</v>
      </c>
    </row>
    <row r="44" spans="1:15" x14ac:dyDescent="0.2">
      <c r="A44" t="s">
        <v>536</v>
      </c>
      <c r="B44" t="s">
        <v>231</v>
      </c>
      <c r="I44">
        <v>35</v>
      </c>
      <c r="M44" t="e">
        <f>SUMPRODUCT(LARGE(Table5[[#This Row],[Port City]:[Devos]],{1,2,3,4,5,6}))</f>
        <v>#NUM!</v>
      </c>
      <c r="N44">
        <f t="shared" si="2"/>
        <v>35</v>
      </c>
      <c r="O44" s="1">
        <f t="shared" si="3"/>
        <v>35</v>
      </c>
    </row>
    <row r="45" spans="1:15" x14ac:dyDescent="0.2">
      <c r="A45" t="s">
        <v>108</v>
      </c>
      <c r="B45" t="s">
        <v>109</v>
      </c>
      <c r="D45">
        <v>10</v>
      </c>
      <c r="L45">
        <v>25</v>
      </c>
      <c r="M45" t="e">
        <f>SUMPRODUCT(LARGE(Table5[[#This Row],[Port City]:[Devos]],{1,2,3,4,5,6}))</f>
        <v>#NUM!</v>
      </c>
      <c r="N45">
        <f t="shared" si="2"/>
        <v>35</v>
      </c>
      <c r="O45" s="1">
        <f t="shared" si="3"/>
        <v>35</v>
      </c>
    </row>
    <row r="46" spans="1:15" x14ac:dyDescent="0.2">
      <c r="A46" t="s">
        <v>626</v>
      </c>
      <c r="B46" t="s">
        <v>116</v>
      </c>
      <c r="L46">
        <v>30</v>
      </c>
      <c r="M46" s="3" t="e">
        <f>SUMPRODUCT(LARGE(Table5[[#This Row],[Port City]:[Devos]],{1,2,3,4,5,6}))</f>
        <v>#NUM!</v>
      </c>
      <c r="N46" s="3">
        <f t="shared" si="2"/>
        <v>30</v>
      </c>
      <c r="O46" s="1">
        <f t="shared" si="3"/>
        <v>30</v>
      </c>
    </row>
    <row r="47" spans="1:15" x14ac:dyDescent="0.2">
      <c r="A47" t="s">
        <v>430</v>
      </c>
      <c r="B47" t="s">
        <v>126</v>
      </c>
      <c r="G47">
        <v>30</v>
      </c>
      <c r="M47" t="e">
        <f>SUMPRODUCT(LARGE(Table5[[#This Row],[Port City]:[Devos]],{1,2,3,4,5,6}))</f>
        <v>#NUM!</v>
      </c>
      <c r="N47">
        <f t="shared" si="2"/>
        <v>30</v>
      </c>
      <c r="O47" s="1">
        <f t="shared" si="3"/>
        <v>30</v>
      </c>
    </row>
    <row r="48" spans="1:15" x14ac:dyDescent="0.2">
      <c r="A48" t="s">
        <v>340</v>
      </c>
      <c r="B48" t="s">
        <v>111</v>
      </c>
      <c r="F48">
        <v>30</v>
      </c>
      <c r="M48" t="e">
        <f>SUMPRODUCT(LARGE(Table5[[#This Row],[Port City]:[Devos]],{1,2,3,4,5,6}))</f>
        <v>#NUM!</v>
      </c>
      <c r="N48">
        <f t="shared" si="2"/>
        <v>30</v>
      </c>
      <c r="O48" s="1">
        <f t="shared" si="3"/>
        <v>30</v>
      </c>
    </row>
    <row r="49" spans="1:15" x14ac:dyDescent="0.2">
      <c r="A49" t="s">
        <v>264</v>
      </c>
      <c r="B49" t="s">
        <v>259</v>
      </c>
      <c r="E49">
        <v>30</v>
      </c>
      <c r="M49" t="e">
        <f>SUMPRODUCT(LARGE(Table5[[#This Row],[Port City]:[Devos]],{1,2,3,4,5,6}))</f>
        <v>#NUM!</v>
      </c>
      <c r="N49">
        <f t="shared" si="2"/>
        <v>30</v>
      </c>
      <c r="O49" s="1">
        <f t="shared" si="3"/>
        <v>30</v>
      </c>
    </row>
    <row r="50" spans="1:15" x14ac:dyDescent="0.2">
      <c r="A50" t="s">
        <v>627</v>
      </c>
      <c r="B50" t="s">
        <v>387</v>
      </c>
      <c r="L50">
        <v>25</v>
      </c>
      <c r="M50" s="3" t="e">
        <f>SUMPRODUCT(LARGE(Table5[[#This Row],[Port City]:[Devos]],{1,2,3,4,5,6}))</f>
        <v>#NUM!</v>
      </c>
      <c r="N50" s="3">
        <f t="shared" si="2"/>
        <v>25</v>
      </c>
      <c r="O50" s="1">
        <f t="shared" si="3"/>
        <v>25</v>
      </c>
    </row>
    <row r="51" spans="1:15" x14ac:dyDescent="0.2">
      <c r="A51" t="s">
        <v>270</v>
      </c>
      <c r="B51" t="s">
        <v>101</v>
      </c>
      <c r="E51">
        <v>25</v>
      </c>
      <c r="M51" t="e">
        <f>SUMPRODUCT(LARGE(Table5[[#This Row],[Port City]:[Devos]],{1,2,3,4,5,6}))</f>
        <v>#NUM!</v>
      </c>
      <c r="N51">
        <f t="shared" si="2"/>
        <v>25</v>
      </c>
      <c r="O51" s="1">
        <f t="shared" si="3"/>
        <v>25</v>
      </c>
    </row>
    <row r="52" spans="1:15" x14ac:dyDescent="0.2">
      <c r="A52" t="s">
        <v>265</v>
      </c>
      <c r="B52" t="s">
        <v>47</v>
      </c>
      <c r="E52">
        <v>25</v>
      </c>
      <c r="M52" t="e">
        <f>SUMPRODUCT(LARGE(Table5[[#This Row],[Port City]:[Devos]],{1,2,3,4,5,6}))</f>
        <v>#NUM!</v>
      </c>
      <c r="N52">
        <f t="shared" si="2"/>
        <v>25</v>
      </c>
      <c r="O52" s="1">
        <f t="shared" si="3"/>
        <v>25</v>
      </c>
    </row>
    <row r="53" spans="1:15" x14ac:dyDescent="0.2">
      <c r="A53" t="s">
        <v>431</v>
      </c>
      <c r="B53" t="s">
        <v>128</v>
      </c>
      <c r="G53">
        <v>25</v>
      </c>
      <c r="M53" t="e">
        <f>SUMPRODUCT(LARGE(Table5[[#This Row],[Port City]:[Devos]],{1,2,3,4,5,6}))</f>
        <v>#NUM!</v>
      </c>
      <c r="N53">
        <f t="shared" si="2"/>
        <v>25</v>
      </c>
      <c r="O53" s="1">
        <f t="shared" si="3"/>
        <v>25</v>
      </c>
    </row>
    <row r="54" spans="1:15" x14ac:dyDescent="0.2">
      <c r="A54" t="s">
        <v>152</v>
      </c>
      <c r="B54" t="s">
        <v>153</v>
      </c>
      <c r="C54" t="s">
        <v>187</v>
      </c>
      <c r="D54">
        <v>25</v>
      </c>
      <c r="M54" t="e">
        <f>SUMPRODUCT(LARGE(Table5[[#This Row],[Port City]:[Devos]],{1,2,3,4,5,6}))</f>
        <v>#NUM!</v>
      </c>
      <c r="N54">
        <f t="shared" si="2"/>
        <v>25</v>
      </c>
      <c r="O54" s="1">
        <f t="shared" si="3"/>
        <v>25</v>
      </c>
    </row>
    <row r="55" spans="1:15" x14ac:dyDescent="0.2">
      <c r="A55" t="s">
        <v>343</v>
      </c>
      <c r="B55" t="s">
        <v>344</v>
      </c>
      <c r="F55">
        <v>25</v>
      </c>
      <c r="M55" t="e">
        <f>SUMPRODUCT(LARGE(Table5[[#This Row],[Port City]:[Devos]],{1,2,3,4,5,6}))</f>
        <v>#NUM!</v>
      </c>
      <c r="N55">
        <f t="shared" si="2"/>
        <v>25</v>
      </c>
      <c r="O55" s="1">
        <f t="shared" si="3"/>
        <v>25</v>
      </c>
    </row>
    <row r="56" spans="1:15" x14ac:dyDescent="0.2">
      <c r="A56" t="s">
        <v>266</v>
      </c>
      <c r="B56" t="s">
        <v>267</v>
      </c>
      <c r="E56">
        <v>25</v>
      </c>
      <c r="M56" t="e">
        <f>SUMPRODUCT(LARGE(Table5[[#This Row],[Port City]:[Devos]],{1,2,3,4,5,6}))</f>
        <v>#NUM!</v>
      </c>
      <c r="N56">
        <f t="shared" si="2"/>
        <v>25</v>
      </c>
      <c r="O56" s="1">
        <f t="shared" si="3"/>
        <v>25</v>
      </c>
    </row>
    <row r="57" spans="1:15" x14ac:dyDescent="0.2">
      <c r="A57" t="s">
        <v>537</v>
      </c>
      <c r="B57" t="s">
        <v>119</v>
      </c>
      <c r="I57">
        <v>25</v>
      </c>
      <c r="M57" t="e">
        <f>SUMPRODUCT(LARGE(Table5[[#This Row],[Port City]:[Devos]],{1,2,3,4,5,6}))</f>
        <v>#NUM!</v>
      </c>
      <c r="N57">
        <f t="shared" si="2"/>
        <v>25</v>
      </c>
      <c r="O57" s="1">
        <f t="shared" si="3"/>
        <v>25</v>
      </c>
    </row>
    <row r="58" spans="1:15" x14ac:dyDescent="0.2">
      <c r="A58" t="s">
        <v>268</v>
      </c>
      <c r="B58" t="s">
        <v>269</v>
      </c>
      <c r="E58">
        <v>25</v>
      </c>
      <c r="M58" t="e">
        <f>SUMPRODUCT(LARGE(Table5[[#This Row],[Port City]:[Devos]],{1,2,3,4,5,6}))</f>
        <v>#NUM!</v>
      </c>
      <c r="N58">
        <f t="shared" si="2"/>
        <v>25</v>
      </c>
      <c r="O58" s="1">
        <f t="shared" si="3"/>
        <v>25</v>
      </c>
    </row>
    <row r="59" spans="1:15" x14ac:dyDescent="0.2">
      <c r="A59" t="s">
        <v>630</v>
      </c>
      <c r="B59" t="s">
        <v>310</v>
      </c>
      <c r="L59">
        <v>25</v>
      </c>
      <c r="M59" s="3" t="e">
        <f>SUMPRODUCT(LARGE(Table5[[#This Row],[Port City]:[Devos]],{1,2,3,4,5,6}))</f>
        <v>#NUM!</v>
      </c>
      <c r="N59" s="3">
        <f t="shared" si="2"/>
        <v>25</v>
      </c>
      <c r="O59" s="1">
        <f t="shared" si="3"/>
        <v>25</v>
      </c>
    </row>
    <row r="60" spans="1:15" x14ac:dyDescent="0.2">
      <c r="A60" t="s">
        <v>538</v>
      </c>
      <c r="B60" t="s">
        <v>101</v>
      </c>
      <c r="I60">
        <v>25</v>
      </c>
      <c r="M60" t="e">
        <f>SUMPRODUCT(LARGE(Table5[[#This Row],[Port City]:[Devos]],{1,2,3,4,5,6}))</f>
        <v>#NUM!</v>
      </c>
      <c r="N60">
        <f t="shared" si="2"/>
        <v>25</v>
      </c>
      <c r="O60" s="1">
        <f t="shared" si="3"/>
        <v>25</v>
      </c>
    </row>
    <row r="61" spans="1:15" x14ac:dyDescent="0.2">
      <c r="A61" t="s">
        <v>629</v>
      </c>
      <c r="B61" t="s">
        <v>356</v>
      </c>
      <c r="L61">
        <v>25</v>
      </c>
      <c r="M61" s="3" t="e">
        <f>SUMPRODUCT(LARGE(Table5[[#This Row],[Port City]:[Devos]],{1,2,3,4,5,6}))</f>
        <v>#NUM!</v>
      </c>
      <c r="N61" s="3">
        <f t="shared" si="2"/>
        <v>25</v>
      </c>
      <c r="O61" s="1">
        <f t="shared" si="3"/>
        <v>25</v>
      </c>
    </row>
    <row r="62" spans="1:15" x14ac:dyDescent="0.2">
      <c r="A62" t="s">
        <v>628</v>
      </c>
      <c r="B62" t="s">
        <v>126</v>
      </c>
      <c r="L62">
        <v>25</v>
      </c>
      <c r="M62" s="3" t="e">
        <f>SUMPRODUCT(LARGE(Table5[[#This Row],[Port City]:[Devos]],{1,2,3,4,5,6}))</f>
        <v>#NUM!</v>
      </c>
      <c r="N62" s="3">
        <f t="shared" si="2"/>
        <v>25</v>
      </c>
      <c r="O62" s="1">
        <f t="shared" si="3"/>
        <v>25</v>
      </c>
    </row>
    <row r="63" spans="1:15" x14ac:dyDescent="0.2">
      <c r="A63" t="s">
        <v>632</v>
      </c>
      <c r="B63" t="s">
        <v>107</v>
      </c>
      <c r="L63">
        <v>10</v>
      </c>
      <c r="M63" s="3" t="e">
        <f>SUMPRODUCT(LARGE(Table5[[#This Row],[Port City]:[Devos]],{1,2,3,4,5,6}))</f>
        <v>#NUM!</v>
      </c>
      <c r="N63" s="3">
        <f t="shared" si="2"/>
        <v>10</v>
      </c>
      <c r="O63" s="1">
        <f t="shared" si="3"/>
        <v>10</v>
      </c>
    </row>
    <row r="64" spans="1:15" x14ac:dyDescent="0.2">
      <c r="A64" t="s">
        <v>631</v>
      </c>
      <c r="B64" t="s">
        <v>145</v>
      </c>
      <c r="L64">
        <v>10</v>
      </c>
      <c r="M64" s="3" t="e">
        <f>SUMPRODUCT(LARGE(Table5[[#This Row],[Port City]:[Devos]],{1,2,3,4,5,6}))</f>
        <v>#NUM!</v>
      </c>
      <c r="N64" s="3">
        <f t="shared" si="2"/>
        <v>10</v>
      </c>
      <c r="O64" s="1">
        <f t="shared" si="3"/>
        <v>10</v>
      </c>
    </row>
    <row r="65" spans="1:15" x14ac:dyDescent="0.2">
      <c r="A65" t="s">
        <v>205</v>
      </c>
      <c r="B65" t="s">
        <v>51</v>
      </c>
      <c r="L65">
        <v>10</v>
      </c>
      <c r="M65" s="3" t="e">
        <f>SUMPRODUCT(LARGE(Table5[[#This Row],[Port City]:[Devos]],{1,2,3,4,5,6}))</f>
        <v>#NUM!</v>
      </c>
      <c r="N65" s="3">
        <f t="shared" si="2"/>
        <v>10</v>
      </c>
      <c r="O65" s="1">
        <f t="shared" si="3"/>
        <v>10</v>
      </c>
    </row>
    <row r="66" spans="1:15" x14ac:dyDescent="0.2">
      <c r="A66" t="s">
        <v>346</v>
      </c>
      <c r="B66" t="s">
        <v>347</v>
      </c>
      <c r="F66">
        <v>10</v>
      </c>
      <c r="M66" t="e">
        <f>SUMPRODUCT(LARGE(Table5[[#This Row],[Port City]:[Devos]],{1,2,3,4,5,6}))</f>
        <v>#NUM!</v>
      </c>
      <c r="N66">
        <f t="shared" si="2"/>
        <v>10</v>
      </c>
      <c r="O66" s="1">
        <f t="shared" si="3"/>
        <v>10</v>
      </c>
    </row>
    <row r="67" spans="1:15" x14ac:dyDescent="0.2">
      <c r="A67" t="s">
        <v>272</v>
      </c>
      <c r="B67" t="s">
        <v>273</v>
      </c>
      <c r="E67">
        <v>10</v>
      </c>
      <c r="M67" t="e">
        <f>SUMPRODUCT(LARGE(Table5[[#This Row],[Port City]:[Devos]],{1,2,3,4,5,6}))</f>
        <v>#NUM!</v>
      </c>
      <c r="N67">
        <f t="shared" ref="N67:N74" si="4">IFERROR(M67,O67)</f>
        <v>10</v>
      </c>
      <c r="O67" s="1">
        <f t="shared" ref="O67:O74" si="5">SUM(D67:L67)</f>
        <v>10</v>
      </c>
    </row>
    <row r="68" spans="1:15" x14ac:dyDescent="0.2">
      <c r="A68" t="s">
        <v>271</v>
      </c>
      <c r="B68" t="s">
        <v>51</v>
      </c>
      <c r="E68">
        <v>10</v>
      </c>
      <c r="M68" t="e">
        <f>SUMPRODUCT(LARGE(Table5[[#This Row],[Port City]:[Devos]],{1,2,3,4,5,6}))</f>
        <v>#NUM!</v>
      </c>
      <c r="N68">
        <f t="shared" si="4"/>
        <v>10</v>
      </c>
      <c r="O68" s="1">
        <f t="shared" si="5"/>
        <v>10</v>
      </c>
    </row>
    <row r="69" spans="1:15" x14ac:dyDescent="0.2">
      <c r="A69" t="s">
        <v>155</v>
      </c>
      <c r="B69" t="s">
        <v>156</v>
      </c>
      <c r="C69" t="s">
        <v>137</v>
      </c>
      <c r="D69">
        <v>10</v>
      </c>
      <c r="M69" t="e">
        <f>SUMPRODUCT(LARGE(Table5[[#This Row],[Port City]:[Devos]],{1,2,3,4,5,6}))</f>
        <v>#NUM!</v>
      </c>
      <c r="N69">
        <f t="shared" si="4"/>
        <v>10</v>
      </c>
      <c r="O69" s="1">
        <f t="shared" si="5"/>
        <v>10</v>
      </c>
    </row>
    <row r="70" spans="1:15" x14ac:dyDescent="0.2">
      <c r="A70" t="s">
        <v>348</v>
      </c>
      <c r="B70" t="s">
        <v>349</v>
      </c>
      <c r="F70">
        <v>10</v>
      </c>
      <c r="M70" t="e">
        <f>SUMPRODUCT(LARGE(Table5[[#This Row],[Port City]:[Devos]],{1,2,3,4,5,6}))</f>
        <v>#NUM!</v>
      </c>
      <c r="N70">
        <f t="shared" si="4"/>
        <v>10</v>
      </c>
      <c r="O70" s="1">
        <f t="shared" si="5"/>
        <v>10</v>
      </c>
    </row>
    <row r="71" spans="1:15" x14ac:dyDescent="0.2">
      <c r="A71" t="s">
        <v>125</v>
      </c>
      <c r="B71" t="s">
        <v>126</v>
      </c>
      <c r="F71">
        <v>10</v>
      </c>
      <c r="M71" t="e">
        <f>SUMPRODUCT(LARGE(Table5[[#This Row],[Port City]:[Devos]],{1,2,3,4,5,6}))</f>
        <v>#NUM!</v>
      </c>
      <c r="N71">
        <f t="shared" si="4"/>
        <v>10</v>
      </c>
      <c r="O71" s="1">
        <f t="shared" si="5"/>
        <v>10</v>
      </c>
    </row>
    <row r="72" spans="1:15" x14ac:dyDescent="0.2">
      <c r="A72" t="s">
        <v>509</v>
      </c>
      <c r="B72" t="s">
        <v>289</v>
      </c>
      <c r="I72">
        <v>10</v>
      </c>
      <c r="M72" t="e">
        <f>SUMPRODUCT(LARGE(Table5[[#This Row],[Port City]:[Devos]],{1,2,3,4,5,6}))</f>
        <v>#NUM!</v>
      </c>
      <c r="N72">
        <f t="shared" si="4"/>
        <v>10</v>
      </c>
      <c r="O72" s="1">
        <f t="shared" si="5"/>
        <v>10</v>
      </c>
    </row>
    <row r="73" spans="1:15" x14ac:dyDescent="0.2">
      <c r="M73" t="e">
        <f>SUMPRODUCT(LARGE(Table5[[#This Row],[Port City]:[Devos]],{1,2,3,4,5,6}))</f>
        <v>#NUM!</v>
      </c>
      <c r="N73">
        <f t="shared" si="4"/>
        <v>0</v>
      </c>
      <c r="O73" s="1">
        <f t="shared" si="5"/>
        <v>0</v>
      </c>
    </row>
    <row r="74" spans="1:15" x14ac:dyDescent="0.2">
      <c r="M74" t="e">
        <f>SUMPRODUCT(LARGE(Table5[[#This Row],[Port City]:[Devos]],{1,2,3,4,5,6}))</f>
        <v>#NUM!</v>
      </c>
      <c r="N74">
        <f t="shared" si="4"/>
        <v>0</v>
      </c>
      <c r="O74" s="1">
        <f t="shared" si="5"/>
        <v>0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66"/>
  <sheetViews>
    <sheetView topLeftCell="A46" workbookViewId="0">
      <selection activeCell="A2" sqref="A2:M66"/>
    </sheetView>
  </sheetViews>
  <sheetFormatPr defaultRowHeight="12.75" x14ac:dyDescent="0.2"/>
  <cols>
    <col min="1" max="1" width="12.7109375" customWidth="1"/>
    <col min="2" max="2" width="12.85546875" customWidth="1"/>
    <col min="3" max="3" width="16.85546875" customWidth="1"/>
    <col min="4" max="4" width="10.85546875" customWidth="1"/>
    <col min="5" max="5" width="12.28515625" customWidth="1"/>
    <col min="6" max="6" width="12.140625" customWidth="1"/>
    <col min="7" max="7" width="12.5703125" customWidth="1"/>
    <col min="8" max="8" width="13.140625" customWidth="1"/>
    <col min="9" max="9" width="11.7109375" customWidth="1"/>
    <col min="10" max="10" width="15" customWidth="1"/>
    <col min="11" max="11" width="11" customWidth="1"/>
  </cols>
  <sheetData>
    <row r="2" spans="1:13" x14ac:dyDescent="0.2">
      <c r="A2" s="2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2" t="s">
        <v>5</v>
      </c>
      <c r="G2" s="2" t="s">
        <v>6</v>
      </c>
      <c r="H2" s="2" t="s">
        <v>7</v>
      </c>
      <c r="I2" s="2" t="s">
        <v>8</v>
      </c>
      <c r="J2" s="2" t="s">
        <v>9</v>
      </c>
      <c r="K2" s="2" t="s">
        <v>10</v>
      </c>
      <c r="L2" s="2" t="s">
        <v>11</v>
      </c>
      <c r="M2" s="2" t="s">
        <v>12</v>
      </c>
    </row>
    <row r="3" spans="1:13" x14ac:dyDescent="0.2">
      <c r="A3" t="s">
        <v>118</v>
      </c>
      <c r="B3" t="s">
        <v>119</v>
      </c>
      <c r="D3">
        <v>35</v>
      </c>
      <c r="F3">
        <v>60</v>
      </c>
      <c r="G3">
        <v>25</v>
      </c>
      <c r="H3">
        <v>100</v>
      </c>
      <c r="I3">
        <v>80</v>
      </c>
      <c r="L3">
        <v>60</v>
      </c>
      <c r="M3" s="1">
        <f t="shared" ref="M3:M34" si="0">SUM(D3:L3)</f>
        <v>360</v>
      </c>
    </row>
    <row r="4" spans="1:13" x14ac:dyDescent="0.2">
      <c r="A4" t="s">
        <v>104</v>
      </c>
      <c r="B4" t="s">
        <v>105</v>
      </c>
      <c r="D4">
        <v>100</v>
      </c>
      <c r="F4">
        <v>10</v>
      </c>
      <c r="G4">
        <v>100</v>
      </c>
      <c r="I4">
        <v>70</v>
      </c>
      <c r="L4">
        <v>70</v>
      </c>
      <c r="M4" s="1">
        <f t="shared" si="0"/>
        <v>350</v>
      </c>
    </row>
    <row r="5" spans="1:13" x14ac:dyDescent="0.2">
      <c r="A5" t="s">
        <v>110</v>
      </c>
      <c r="B5" t="s">
        <v>111</v>
      </c>
      <c r="C5" t="s">
        <v>134</v>
      </c>
      <c r="D5">
        <v>60</v>
      </c>
      <c r="F5">
        <v>80</v>
      </c>
      <c r="I5">
        <v>100</v>
      </c>
      <c r="L5">
        <v>80</v>
      </c>
      <c r="M5" s="1">
        <f t="shared" si="0"/>
        <v>320</v>
      </c>
    </row>
    <row r="6" spans="1:13" x14ac:dyDescent="0.2">
      <c r="A6" t="s">
        <v>133</v>
      </c>
      <c r="B6" t="s">
        <v>124</v>
      </c>
      <c r="C6" t="s">
        <v>30</v>
      </c>
      <c r="D6">
        <v>10</v>
      </c>
      <c r="E6">
        <v>60</v>
      </c>
      <c r="G6">
        <v>35</v>
      </c>
      <c r="L6">
        <v>100</v>
      </c>
      <c r="M6" s="1">
        <f t="shared" si="0"/>
        <v>205</v>
      </c>
    </row>
    <row r="7" spans="1:13" x14ac:dyDescent="0.2">
      <c r="A7" t="s">
        <v>112</v>
      </c>
      <c r="B7" t="s">
        <v>113</v>
      </c>
      <c r="C7" t="s">
        <v>136</v>
      </c>
      <c r="D7">
        <v>50</v>
      </c>
      <c r="H7">
        <v>80</v>
      </c>
      <c r="L7">
        <v>30</v>
      </c>
      <c r="M7" s="1">
        <f t="shared" si="0"/>
        <v>160</v>
      </c>
    </row>
    <row r="8" spans="1:13" x14ac:dyDescent="0.2">
      <c r="A8" t="s">
        <v>261</v>
      </c>
      <c r="B8" t="s">
        <v>122</v>
      </c>
      <c r="E8">
        <v>80</v>
      </c>
      <c r="G8">
        <v>60</v>
      </c>
      <c r="M8" s="1">
        <f t="shared" si="0"/>
        <v>140</v>
      </c>
    </row>
    <row r="9" spans="1:13" x14ac:dyDescent="0.2">
      <c r="A9" t="s">
        <v>160</v>
      </c>
      <c r="B9" t="s">
        <v>107</v>
      </c>
      <c r="F9">
        <v>100</v>
      </c>
      <c r="I9">
        <v>40</v>
      </c>
      <c r="M9" s="1">
        <f t="shared" si="0"/>
        <v>140</v>
      </c>
    </row>
    <row r="10" spans="1:13" x14ac:dyDescent="0.2">
      <c r="A10" t="s">
        <v>129</v>
      </c>
      <c r="B10" t="s">
        <v>130</v>
      </c>
      <c r="C10" t="s">
        <v>137</v>
      </c>
      <c r="D10">
        <v>25</v>
      </c>
      <c r="F10">
        <v>70</v>
      </c>
      <c r="G10">
        <v>40</v>
      </c>
      <c r="M10" s="1">
        <f t="shared" si="0"/>
        <v>135</v>
      </c>
    </row>
    <row r="11" spans="1:13" x14ac:dyDescent="0.2">
      <c r="A11" t="s">
        <v>148</v>
      </c>
      <c r="B11" t="s">
        <v>111</v>
      </c>
      <c r="E11">
        <v>50</v>
      </c>
      <c r="G11">
        <v>80</v>
      </c>
      <c r="M11" s="1">
        <f t="shared" si="0"/>
        <v>130</v>
      </c>
    </row>
    <row r="12" spans="1:13" x14ac:dyDescent="0.2">
      <c r="A12" t="s">
        <v>106</v>
      </c>
      <c r="B12" t="s">
        <v>107</v>
      </c>
      <c r="C12" t="s">
        <v>134</v>
      </c>
      <c r="D12">
        <v>80</v>
      </c>
      <c r="L12">
        <v>50</v>
      </c>
      <c r="M12" s="1">
        <f t="shared" si="0"/>
        <v>130</v>
      </c>
    </row>
    <row r="13" spans="1:13" x14ac:dyDescent="0.2">
      <c r="A13" t="s">
        <v>131</v>
      </c>
      <c r="B13" t="s">
        <v>132</v>
      </c>
      <c r="D13">
        <v>10</v>
      </c>
      <c r="E13">
        <v>70</v>
      </c>
      <c r="G13">
        <v>45</v>
      </c>
      <c r="M13" s="1">
        <f t="shared" si="0"/>
        <v>125</v>
      </c>
    </row>
    <row r="14" spans="1:13" x14ac:dyDescent="0.2">
      <c r="A14" t="s">
        <v>114</v>
      </c>
      <c r="B14" t="s">
        <v>115</v>
      </c>
      <c r="D14">
        <v>45</v>
      </c>
      <c r="G14">
        <v>30</v>
      </c>
      <c r="I14">
        <v>50</v>
      </c>
      <c r="M14" s="1">
        <f t="shared" si="0"/>
        <v>125</v>
      </c>
    </row>
    <row r="15" spans="1:13" x14ac:dyDescent="0.2">
      <c r="A15" t="s">
        <v>116</v>
      </c>
      <c r="B15" t="s">
        <v>117</v>
      </c>
      <c r="C15" t="s">
        <v>137</v>
      </c>
      <c r="D15">
        <v>40</v>
      </c>
      <c r="F15">
        <v>45</v>
      </c>
      <c r="G15">
        <v>30</v>
      </c>
      <c r="L15">
        <v>10</v>
      </c>
      <c r="M15" s="1">
        <f t="shared" si="0"/>
        <v>125</v>
      </c>
    </row>
    <row r="16" spans="1:13" x14ac:dyDescent="0.2">
      <c r="A16" t="s">
        <v>108</v>
      </c>
      <c r="B16" t="s">
        <v>109</v>
      </c>
      <c r="C16" t="s">
        <v>135</v>
      </c>
      <c r="D16">
        <v>70</v>
      </c>
      <c r="G16">
        <v>50</v>
      </c>
      <c r="M16" s="1">
        <f t="shared" si="0"/>
        <v>120</v>
      </c>
    </row>
    <row r="17" spans="1:13" x14ac:dyDescent="0.2">
      <c r="A17" t="s">
        <v>127</v>
      </c>
      <c r="B17" t="s">
        <v>128</v>
      </c>
      <c r="D17">
        <v>25</v>
      </c>
      <c r="G17">
        <v>70</v>
      </c>
      <c r="I17">
        <v>25</v>
      </c>
      <c r="M17" s="1">
        <f t="shared" si="0"/>
        <v>120</v>
      </c>
    </row>
    <row r="18" spans="1:13" x14ac:dyDescent="0.2">
      <c r="A18" t="s">
        <v>343</v>
      </c>
      <c r="B18" t="s">
        <v>344</v>
      </c>
      <c r="F18">
        <v>50</v>
      </c>
      <c r="I18">
        <v>60</v>
      </c>
      <c r="M18" s="1">
        <f t="shared" si="0"/>
        <v>110</v>
      </c>
    </row>
    <row r="19" spans="1:13" x14ac:dyDescent="0.2">
      <c r="A19" t="s">
        <v>341</v>
      </c>
      <c r="B19" t="s">
        <v>342</v>
      </c>
      <c r="F19">
        <v>40</v>
      </c>
      <c r="I19">
        <v>30</v>
      </c>
      <c r="L19">
        <v>40</v>
      </c>
      <c r="M19" s="1">
        <f t="shared" si="0"/>
        <v>110</v>
      </c>
    </row>
    <row r="20" spans="1:13" x14ac:dyDescent="0.2">
      <c r="A20" t="s">
        <v>260</v>
      </c>
      <c r="B20" t="s">
        <v>246</v>
      </c>
      <c r="E20">
        <v>100</v>
      </c>
      <c r="M20" s="1">
        <f t="shared" si="0"/>
        <v>100</v>
      </c>
    </row>
    <row r="21" spans="1:13" x14ac:dyDescent="0.2">
      <c r="A21" t="s">
        <v>68</v>
      </c>
      <c r="B21" t="s">
        <v>69</v>
      </c>
      <c r="D21">
        <v>25</v>
      </c>
      <c r="H21">
        <v>70</v>
      </c>
      <c r="M21" s="1">
        <f t="shared" si="0"/>
        <v>95</v>
      </c>
    </row>
    <row r="22" spans="1:13" x14ac:dyDescent="0.2">
      <c r="A22" t="s">
        <v>125</v>
      </c>
      <c r="B22" t="s">
        <v>126</v>
      </c>
      <c r="C22" t="s">
        <v>137</v>
      </c>
      <c r="D22">
        <v>25</v>
      </c>
      <c r="F22">
        <v>30</v>
      </c>
      <c r="I22">
        <v>35</v>
      </c>
      <c r="M22" s="1">
        <f t="shared" si="0"/>
        <v>90</v>
      </c>
    </row>
    <row r="23" spans="1:13" x14ac:dyDescent="0.2">
      <c r="A23" t="s">
        <v>121</v>
      </c>
      <c r="B23" t="s">
        <v>122</v>
      </c>
      <c r="C23" t="s">
        <v>76</v>
      </c>
      <c r="D23">
        <v>30</v>
      </c>
      <c r="F23">
        <v>25</v>
      </c>
      <c r="G23">
        <v>25</v>
      </c>
      <c r="L23">
        <v>10</v>
      </c>
      <c r="M23" s="1">
        <f t="shared" si="0"/>
        <v>90</v>
      </c>
    </row>
    <row r="24" spans="1:13" x14ac:dyDescent="0.2">
      <c r="A24" t="s">
        <v>262</v>
      </c>
      <c r="B24" t="s">
        <v>263</v>
      </c>
      <c r="E24">
        <v>45</v>
      </c>
      <c r="G24">
        <v>10</v>
      </c>
      <c r="I24">
        <v>30</v>
      </c>
      <c r="M24" s="1">
        <f t="shared" si="0"/>
        <v>85</v>
      </c>
    </row>
    <row r="25" spans="1:13" x14ac:dyDescent="0.2">
      <c r="A25" t="s">
        <v>278</v>
      </c>
      <c r="B25" t="s">
        <v>352</v>
      </c>
      <c r="F25">
        <v>35</v>
      </c>
      <c r="G25">
        <v>25</v>
      </c>
      <c r="L25">
        <v>25</v>
      </c>
      <c r="M25" s="1">
        <f t="shared" si="0"/>
        <v>85</v>
      </c>
    </row>
    <row r="26" spans="1:13" x14ac:dyDescent="0.2">
      <c r="A26" t="s">
        <v>350</v>
      </c>
      <c r="B26" t="s">
        <v>351</v>
      </c>
      <c r="F26">
        <v>25</v>
      </c>
      <c r="G26">
        <v>10</v>
      </c>
      <c r="I26">
        <v>25</v>
      </c>
      <c r="L26">
        <v>10</v>
      </c>
      <c r="M26" s="1">
        <f t="shared" si="0"/>
        <v>70</v>
      </c>
    </row>
    <row r="27" spans="1:13" x14ac:dyDescent="0.2">
      <c r="A27" t="s">
        <v>265</v>
      </c>
      <c r="B27" t="s">
        <v>47</v>
      </c>
      <c r="E27">
        <v>35</v>
      </c>
      <c r="F27">
        <v>30</v>
      </c>
      <c r="M27" s="1">
        <f t="shared" si="0"/>
        <v>65</v>
      </c>
    </row>
    <row r="28" spans="1:13" x14ac:dyDescent="0.2">
      <c r="A28" t="s">
        <v>468</v>
      </c>
      <c r="B28" t="s">
        <v>469</v>
      </c>
      <c r="H28">
        <v>60</v>
      </c>
      <c r="M28" s="1">
        <f t="shared" si="0"/>
        <v>60</v>
      </c>
    </row>
    <row r="29" spans="1:13" x14ac:dyDescent="0.2">
      <c r="A29" t="s">
        <v>140</v>
      </c>
      <c r="B29" t="s">
        <v>141</v>
      </c>
      <c r="H29">
        <v>50</v>
      </c>
      <c r="M29" s="1">
        <f t="shared" si="0"/>
        <v>50</v>
      </c>
    </row>
    <row r="30" spans="1:13" x14ac:dyDescent="0.2">
      <c r="A30" t="s">
        <v>663</v>
      </c>
      <c r="B30" t="s">
        <v>273</v>
      </c>
      <c r="L30">
        <v>45</v>
      </c>
      <c r="M30" s="1">
        <f t="shared" si="0"/>
        <v>45</v>
      </c>
    </row>
    <row r="31" spans="1:13" x14ac:dyDescent="0.2">
      <c r="A31" t="s">
        <v>74</v>
      </c>
      <c r="B31" t="s">
        <v>75</v>
      </c>
      <c r="H31">
        <v>45</v>
      </c>
      <c r="M31" s="1">
        <f t="shared" si="0"/>
        <v>45</v>
      </c>
    </row>
    <row r="32" spans="1:13" x14ac:dyDescent="0.2">
      <c r="A32" t="s">
        <v>522</v>
      </c>
      <c r="B32" t="s">
        <v>126</v>
      </c>
      <c r="I32">
        <v>45</v>
      </c>
      <c r="M32" s="1">
        <f t="shared" si="0"/>
        <v>45</v>
      </c>
    </row>
    <row r="33" spans="1:13" x14ac:dyDescent="0.2">
      <c r="A33" t="s">
        <v>470</v>
      </c>
      <c r="B33" t="s">
        <v>192</v>
      </c>
      <c r="H33">
        <v>40</v>
      </c>
      <c r="M33" s="1">
        <f t="shared" si="0"/>
        <v>40</v>
      </c>
    </row>
    <row r="34" spans="1:13" x14ac:dyDescent="0.2">
      <c r="A34" t="s">
        <v>264</v>
      </c>
      <c r="B34" t="s">
        <v>259</v>
      </c>
      <c r="E34">
        <v>40</v>
      </c>
      <c r="M34" s="1">
        <f t="shared" si="0"/>
        <v>40</v>
      </c>
    </row>
    <row r="35" spans="1:13" x14ac:dyDescent="0.2">
      <c r="A35" t="s">
        <v>664</v>
      </c>
      <c r="B35" t="s">
        <v>665</v>
      </c>
      <c r="L35">
        <v>35</v>
      </c>
      <c r="M35" s="1">
        <f t="shared" ref="M35:M66" si="1">SUM(D35:L35)</f>
        <v>35</v>
      </c>
    </row>
    <row r="36" spans="1:13" x14ac:dyDescent="0.2">
      <c r="A36" t="s">
        <v>471</v>
      </c>
      <c r="B36" t="s">
        <v>159</v>
      </c>
      <c r="H36">
        <v>35</v>
      </c>
      <c r="M36" s="1">
        <f t="shared" si="1"/>
        <v>35</v>
      </c>
    </row>
    <row r="37" spans="1:13" x14ac:dyDescent="0.2">
      <c r="A37" t="s">
        <v>472</v>
      </c>
      <c r="B37" t="s">
        <v>473</v>
      </c>
      <c r="H37">
        <v>30</v>
      </c>
      <c r="M37" s="1">
        <f t="shared" si="1"/>
        <v>30</v>
      </c>
    </row>
    <row r="38" spans="1:13" x14ac:dyDescent="0.2">
      <c r="A38" t="s">
        <v>268</v>
      </c>
      <c r="B38" t="s">
        <v>269</v>
      </c>
      <c r="E38">
        <v>30</v>
      </c>
      <c r="M38" s="1">
        <f t="shared" si="1"/>
        <v>30</v>
      </c>
    </row>
    <row r="39" spans="1:13" x14ac:dyDescent="0.2">
      <c r="A39" t="s">
        <v>120</v>
      </c>
      <c r="B39" t="s">
        <v>51</v>
      </c>
      <c r="D39">
        <v>30</v>
      </c>
      <c r="M39" s="1">
        <f t="shared" si="1"/>
        <v>30</v>
      </c>
    </row>
    <row r="40" spans="1:13" x14ac:dyDescent="0.2">
      <c r="A40" t="s">
        <v>270</v>
      </c>
      <c r="B40" t="s">
        <v>101</v>
      </c>
      <c r="E40">
        <v>30</v>
      </c>
      <c r="M40" s="1">
        <f t="shared" si="1"/>
        <v>30</v>
      </c>
    </row>
    <row r="41" spans="1:13" x14ac:dyDescent="0.2">
      <c r="A41" t="s">
        <v>115</v>
      </c>
      <c r="B41" t="s">
        <v>126</v>
      </c>
      <c r="L41">
        <v>25</v>
      </c>
      <c r="M41" s="1">
        <f t="shared" si="1"/>
        <v>25</v>
      </c>
    </row>
    <row r="42" spans="1:13" x14ac:dyDescent="0.2">
      <c r="A42" t="s">
        <v>666</v>
      </c>
      <c r="B42" t="s">
        <v>180</v>
      </c>
      <c r="L42">
        <v>25</v>
      </c>
      <c r="M42" s="1">
        <f t="shared" si="1"/>
        <v>25</v>
      </c>
    </row>
    <row r="43" spans="1:13" x14ac:dyDescent="0.2">
      <c r="A43" t="s">
        <v>667</v>
      </c>
      <c r="B43" t="s">
        <v>180</v>
      </c>
      <c r="L43">
        <v>25</v>
      </c>
      <c r="M43" s="1">
        <f t="shared" si="1"/>
        <v>25</v>
      </c>
    </row>
    <row r="44" spans="1:13" x14ac:dyDescent="0.2">
      <c r="A44" t="s">
        <v>636</v>
      </c>
      <c r="B44" t="s">
        <v>115</v>
      </c>
      <c r="L44">
        <v>25</v>
      </c>
      <c r="M44" s="1">
        <f t="shared" si="1"/>
        <v>25</v>
      </c>
    </row>
    <row r="45" spans="1:13" x14ac:dyDescent="0.2">
      <c r="A45" t="s">
        <v>353</v>
      </c>
      <c r="B45" t="s">
        <v>197</v>
      </c>
      <c r="F45">
        <v>25</v>
      </c>
      <c r="M45" s="1">
        <f t="shared" si="1"/>
        <v>25</v>
      </c>
    </row>
    <row r="46" spans="1:13" x14ac:dyDescent="0.2">
      <c r="A46" t="s">
        <v>355</v>
      </c>
      <c r="B46" t="s">
        <v>356</v>
      </c>
      <c r="F46">
        <v>25</v>
      </c>
      <c r="M46" s="1">
        <f t="shared" si="1"/>
        <v>25</v>
      </c>
    </row>
    <row r="47" spans="1:13" x14ac:dyDescent="0.2">
      <c r="A47" t="s">
        <v>271</v>
      </c>
      <c r="B47" t="s">
        <v>51</v>
      </c>
      <c r="E47">
        <v>25</v>
      </c>
      <c r="M47" s="1">
        <f t="shared" si="1"/>
        <v>25</v>
      </c>
    </row>
    <row r="48" spans="1:13" x14ac:dyDescent="0.2">
      <c r="A48" t="s">
        <v>272</v>
      </c>
      <c r="B48" t="s">
        <v>273</v>
      </c>
      <c r="E48">
        <v>25</v>
      </c>
      <c r="M48" s="1">
        <f t="shared" si="1"/>
        <v>25</v>
      </c>
    </row>
    <row r="49" spans="1:13" x14ac:dyDescent="0.2">
      <c r="A49" t="s">
        <v>123</v>
      </c>
      <c r="B49" t="s">
        <v>124</v>
      </c>
      <c r="C49" t="s">
        <v>138</v>
      </c>
      <c r="D49">
        <v>25</v>
      </c>
      <c r="M49" s="1">
        <f t="shared" si="1"/>
        <v>25</v>
      </c>
    </row>
    <row r="50" spans="1:13" x14ac:dyDescent="0.2">
      <c r="A50" t="s">
        <v>354</v>
      </c>
      <c r="B50" t="s">
        <v>51</v>
      </c>
      <c r="F50">
        <v>25</v>
      </c>
      <c r="M50" s="1">
        <f t="shared" si="1"/>
        <v>25</v>
      </c>
    </row>
    <row r="51" spans="1:13" x14ac:dyDescent="0.2">
      <c r="A51" t="s">
        <v>432</v>
      </c>
      <c r="B51" t="s">
        <v>433</v>
      </c>
      <c r="G51">
        <v>25</v>
      </c>
      <c r="M51" s="1">
        <f t="shared" si="1"/>
        <v>25</v>
      </c>
    </row>
    <row r="52" spans="1:13" x14ac:dyDescent="0.2">
      <c r="A52" t="s">
        <v>152</v>
      </c>
      <c r="B52" t="s">
        <v>153</v>
      </c>
      <c r="G52">
        <v>25</v>
      </c>
      <c r="M52" s="1">
        <f t="shared" si="1"/>
        <v>25</v>
      </c>
    </row>
    <row r="53" spans="1:13" x14ac:dyDescent="0.2">
      <c r="A53" t="s">
        <v>332</v>
      </c>
      <c r="B53" t="s">
        <v>333</v>
      </c>
      <c r="I53">
        <v>25</v>
      </c>
      <c r="M53" s="1">
        <f t="shared" si="1"/>
        <v>25</v>
      </c>
    </row>
    <row r="54" spans="1:13" x14ac:dyDescent="0.2">
      <c r="A54" t="s">
        <v>539</v>
      </c>
      <c r="B54" t="s">
        <v>80</v>
      </c>
      <c r="I54">
        <v>25</v>
      </c>
      <c r="M54" s="1">
        <f t="shared" si="1"/>
        <v>25</v>
      </c>
    </row>
    <row r="55" spans="1:13" x14ac:dyDescent="0.2">
      <c r="A55" t="s">
        <v>540</v>
      </c>
      <c r="B55" t="s">
        <v>47</v>
      </c>
      <c r="I55">
        <v>25</v>
      </c>
      <c r="M55" s="1">
        <f t="shared" si="1"/>
        <v>25</v>
      </c>
    </row>
    <row r="56" spans="1:13" x14ac:dyDescent="0.2">
      <c r="A56" t="s">
        <v>668</v>
      </c>
      <c r="B56" t="s">
        <v>80</v>
      </c>
      <c r="L56">
        <v>10</v>
      </c>
      <c r="M56" s="1">
        <f t="shared" si="1"/>
        <v>10</v>
      </c>
    </row>
    <row r="57" spans="1:13" x14ac:dyDescent="0.2">
      <c r="A57" t="s">
        <v>622</v>
      </c>
      <c r="B57" t="s">
        <v>51</v>
      </c>
      <c r="L57">
        <v>10</v>
      </c>
      <c r="M57" s="1">
        <f t="shared" si="1"/>
        <v>10</v>
      </c>
    </row>
    <row r="58" spans="1:13" x14ac:dyDescent="0.2">
      <c r="A58" t="s">
        <v>669</v>
      </c>
      <c r="B58" t="s">
        <v>80</v>
      </c>
      <c r="L58">
        <v>10</v>
      </c>
      <c r="M58" s="1">
        <f t="shared" si="1"/>
        <v>10</v>
      </c>
    </row>
    <row r="59" spans="1:13" x14ac:dyDescent="0.2">
      <c r="A59" t="s">
        <v>335</v>
      </c>
      <c r="B59" t="s">
        <v>357</v>
      </c>
      <c r="F59">
        <v>10</v>
      </c>
      <c r="M59" s="1">
        <f t="shared" si="1"/>
        <v>10</v>
      </c>
    </row>
    <row r="60" spans="1:13" x14ac:dyDescent="0.2">
      <c r="A60" t="s">
        <v>434</v>
      </c>
      <c r="B60" t="s">
        <v>119</v>
      </c>
      <c r="G60">
        <v>10</v>
      </c>
      <c r="M60" s="1">
        <f t="shared" si="1"/>
        <v>10</v>
      </c>
    </row>
    <row r="61" spans="1:13" x14ac:dyDescent="0.2">
      <c r="A61" t="s">
        <v>435</v>
      </c>
      <c r="B61" t="s">
        <v>126</v>
      </c>
      <c r="G61">
        <v>10</v>
      </c>
      <c r="M61" s="1">
        <f t="shared" si="1"/>
        <v>10</v>
      </c>
    </row>
    <row r="62" spans="1:13" x14ac:dyDescent="0.2">
      <c r="A62" t="s">
        <v>424</v>
      </c>
      <c r="B62" t="s">
        <v>124</v>
      </c>
      <c r="G62">
        <v>10</v>
      </c>
      <c r="M62" s="1">
        <f t="shared" si="1"/>
        <v>10</v>
      </c>
    </row>
    <row r="63" spans="1:13" x14ac:dyDescent="0.2">
      <c r="M63" s="1">
        <f t="shared" si="1"/>
        <v>0</v>
      </c>
    </row>
    <row r="64" spans="1:13" x14ac:dyDescent="0.2">
      <c r="M64" s="1">
        <f t="shared" si="1"/>
        <v>0</v>
      </c>
    </row>
    <row r="65" spans="13:13" x14ac:dyDescent="0.2">
      <c r="M65" s="1">
        <f t="shared" si="1"/>
        <v>0</v>
      </c>
    </row>
    <row r="66" spans="13:13" x14ac:dyDescent="0.2">
      <c r="M66" s="1">
        <f t="shared" si="1"/>
        <v>0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26"/>
  <sheetViews>
    <sheetView workbookViewId="0">
      <selection activeCell="E27" sqref="E27"/>
    </sheetView>
  </sheetViews>
  <sheetFormatPr defaultRowHeight="12.75" x14ac:dyDescent="0.2"/>
  <cols>
    <col min="1" max="1" width="12.7109375" customWidth="1"/>
    <col min="2" max="2" width="12.85546875" customWidth="1"/>
    <col min="3" max="3" width="16.85546875" customWidth="1"/>
    <col min="4" max="4" width="10.85546875" customWidth="1"/>
    <col min="5" max="5" width="12.28515625" customWidth="1"/>
    <col min="6" max="6" width="12.140625" customWidth="1"/>
    <col min="7" max="7" width="12.5703125" customWidth="1"/>
    <col min="8" max="8" width="13.140625" customWidth="1"/>
    <col min="9" max="9" width="11.7109375" customWidth="1"/>
    <col min="10" max="10" width="15" customWidth="1"/>
    <col min="11" max="11" width="11" customWidth="1"/>
  </cols>
  <sheetData>
    <row r="2" spans="1:13" x14ac:dyDescent="0.2">
      <c r="A2" s="2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2" t="s">
        <v>5</v>
      </c>
      <c r="G2" s="2" t="s">
        <v>6</v>
      </c>
      <c r="H2" s="2" t="s">
        <v>7</v>
      </c>
      <c r="I2" s="2" t="s">
        <v>8</v>
      </c>
      <c r="J2" s="2" t="s">
        <v>9</v>
      </c>
      <c r="K2" s="2" t="s">
        <v>10</v>
      </c>
      <c r="L2" s="2" t="s">
        <v>11</v>
      </c>
      <c r="M2" s="2" t="s">
        <v>12</v>
      </c>
    </row>
    <row r="3" spans="1:13" x14ac:dyDescent="0.2">
      <c r="A3" t="s">
        <v>139</v>
      </c>
      <c r="B3" t="s">
        <v>51</v>
      </c>
      <c r="C3" t="s">
        <v>76</v>
      </c>
      <c r="D3">
        <v>100</v>
      </c>
      <c r="F3">
        <v>100</v>
      </c>
      <c r="G3">
        <v>70</v>
      </c>
      <c r="I3">
        <v>100</v>
      </c>
      <c r="L3">
        <v>45</v>
      </c>
      <c r="M3" s="1">
        <f t="shared" ref="M3:M26" si="0">SUM(D3:L3)</f>
        <v>415</v>
      </c>
    </row>
    <row r="4" spans="1:13" x14ac:dyDescent="0.2">
      <c r="A4" t="s">
        <v>140</v>
      </c>
      <c r="B4" t="s">
        <v>141</v>
      </c>
      <c r="D4">
        <v>70</v>
      </c>
      <c r="F4">
        <v>80</v>
      </c>
      <c r="G4">
        <v>80</v>
      </c>
      <c r="I4">
        <v>50</v>
      </c>
      <c r="L4">
        <v>35</v>
      </c>
      <c r="M4" s="1">
        <f t="shared" si="0"/>
        <v>315</v>
      </c>
    </row>
    <row r="5" spans="1:13" x14ac:dyDescent="0.2">
      <c r="A5" t="s">
        <v>270</v>
      </c>
      <c r="B5" t="s">
        <v>101</v>
      </c>
      <c r="G5">
        <v>50</v>
      </c>
      <c r="I5">
        <v>70</v>
      </c>
      <c r="L5">
        <v>100</v>
      </c>
      <c r="M5" s="1">
        <f t="shared" si="0"/>
        <v>220</v>
      </c>
    </row>
    <row r="6" spans="1:13" x14ac:dyDescent="0.2">
      <c r="A6" t="s">
        <v>362</v>
      </c>
      <c r="B6" t="s">
        <v>84</v>
      </c>
      <c r="F6">
        <v>45</v>
      </c>
      <c r="G6">
        <v>100</v>
      </c>
      <c r="L6">
        <v>25</v>
      </c>
      <c r="M6" s="1">
        <f t="shared" si="0"/>
        <v>170</v>
      </c>
    </row>
    <row r="7" spans="1:13" x14ac:dyDescent="0.2">
      <c r="A7" t="s">
        <v>142</v>
      </c>
      <c r="B7" t="s">
        <v>51</v>
      </c>
      <c r="C7" t="s">
        <v>136</v>
      </c>
      <c r="D7">
        <v>60</v>
      </c>
      <c r="F7">
        <v>70</v>
      </c>
      <c r="M7" s="1">
        <f t="shared" si="0"/>
        <v>130</v>
      </c>
    </row>
    <row r="8" spans="1:13" x14ac:dyDescent="0.2">
      <c r="A8" t="s">
        <v>74</v>
      </c>
      <c r="B8" t="s">
        <v>75</v>
      </c>
      <c r="D8">
        <v>80</v>
      </c>
      <c r="M8" s="1">
        <f t="shared" si="0"/>
        <v>80</v>
      </c>
    </row>
    <row r="9" spans="1:13" x14ac:dyDescent="0.2">
      <c r="A9" t="s">
        <v>315</v>
      </c>
      <c r="B9" t="s">
        <v>316</v>
      </c>
      <c r="I9">
        <v>80</v>
      </c>
      <c r="M9" s="1">
        <f t="shared" si="0"/>
        <v>80</v>
      </c>
    </row>
    <row r="10" spans="1:13" x14ac:dyDescent="0.2">
      <c r="A10" t="s">
        <v>633</v>
      </c>
      <c r="B10" t="s">
        <v>101</v>
      </c>
      <c r="L10">
        <v>80</v>
      </c>
      <c r="M10" s="1">
        <f t="shared" si="0"/>
        <v>80</v>
      </c>
    </row>
    <row r="11" spans="1:13" x14ac:dyDescent="0.2">
      <c r="A11" t="s">
        <v>541</v>
      </c>
      <c r="B11" t="s">
        <v>327</v>
      </c>
      <c r="I11">
        <v>60</v>
      </c>
      <c r="L11">
        <v>10</v>
      </c>
      <c r="M11" s="1">
        <f t="shared" si="0"/>
        <v>70</v>
      </c>
    </row>
    <row r="12" spans="1:13" x14ac:dyDescent="0.2">
      <c r="A12" t="s">
        <v>205</v>
      </c>
      <c r="B12" t="s">
        <v>437</v>
      </c>
      <c r="G12">
        <v>45</v>
      </c>
      <c r="L12">
        <v>25</v>
      </c>
      <c r="M12" s="1">
        <f t="shared" si="0"/>
        <v>70</v>
      </c>
    </row>
    <row r="13" spans="1:13" x14ac:dyDescent="0.2">
      <c r="A13" t="s">
        <v>115</v>
      </c>
      <c r="B13" t="s">
        <v>126</v>
      </c>
      <c r="L13">
        <v>70</v>
      </c>
      <c r="M13" s="1">
        <f t="shared" si="0"/>
        <v>70</v>
      </c>
    </row>
    <row r="14" spans="1:13" x14ac:dyDescent="0.2">
      <c r="A14" t="s">
        <v>359</v>
      </c>
      <c r="B14" t="s">
        <v>51</v>
      </c>
      <c r="F14">
        <v>60</v>
      </c>
      <c r="M14" s="1">
        <f t="shared" si="0"/>
        <v>60</v>
      </c>
    </row>
    <row r="15" spans="1:13" x14ac:dyDescent="0.2">
      <c r="A15" t="s">
        <v>436</v>
      </c>
      <c r="B15" t="s">
        <v>80</v>
      </c>
      <c r="G15">
        <v>60</v>
      </c>
      <c r="M15" s="1">
        <f t="shared" si="0"/>
        <v>60</v>
      </c>
    </row>
    <row r="16" spans="1:13" x14ac:dyDescent="0.2">
      <c r="A16" t="s">
        <v>634</v>
      </c>
      <c r="B16" t="s">
        <v>635</v>
      </c>
      <c r="L16">
        <v>60</v>
      </c>
      <c r="M16" s="1">
        <f t="shared" si="0"/>
        <v>60</v>
      </c>
    </row>
    <row r="17" spans="1:13" x14ac:dyDescent="0.2">
      <c r="A17" t="s">
        <v>360</v>
      </c>
      <c r="B17" t="s">
        <v>361</v>
      </c>
      <c r="F17">
        <v>50</v>
      </c>
      <c r="M17" s="1">
        <f t="shared" si="0"/>
        <v>50</v>
      </c>
    </row>
    <row r="18" spans="1:13" x14ac:dyDescent="0.2">
      <c r="A18" t="s">
        <v>636</v>
      </c>
      <c r="B18" t="s">
        <v>115</v>
      </c>
      <c r="L18">
        <v>50</v>
      </c>
      <c r="M18" s="1">
        <f t="shared" si="0"/>
        <v>50</v>
      </c>
    </row>
    <row r="19" spans="1:13" x14ac:dyDescent="0.2">
      <c r="A19" t="s">
        <v>358</v>
      </c>
      <c r="B19" t="s">
        <v>51</v>
      </c>
      <c r="L19">
        <v>40</v>
      </c>
      <c r="M19" s="1">
        <f t="shared" si="0"/>
        <v>40</v>
      </c>
    </row>
    <row r="20" spans="1:13" x14ac:dyDescent="0.2">
      <c r="A20" t="s">
        <v>637</v>
      </c>
      <c r="B20" t="s">
        <v>80</v>
      </c>
      <c r="L20">
        <v>30</v>
      </c>
      <c r="M20" s="1">
        <f t="shared" si="0"/>
        <v>30</v>
      </c>
    </row>
    <row r="21" spans="1:13" x14ac:dyDescent="0.2">
      <c r="A21" t="s">
        <v>359</v>
      </c>
      <c r="B21" t="s">
        <v>51</v>
      </c>
      <c r="L21">
        <v>25</v>
      </c>
      <c r="M21" s="1">
        <f t="shared" si="0"/>
        <v>25</v>
      </c>
    </row>
    <row r="22" spans="1:13" x14ac:dyDescent="0.2">
      <c r="A22" t="s">
        <v>628</v>
      </c>
      <c r="B22" t="s">
        <v>638</v>
      </c>
      <c r="L22">
        <v>25</v>
      </c>
      <c r="M22" s="1">
        <f t="shared" si="0"/>
        <v>25</v>
      </c>
    </row>
    <row r="23" spans="1:13" x14ac:dyDescent="0.2">
      <c r="A23" t="s">
        <v>639</v>
      </c>
      <c r="B23" t="s">
        <v>51</v>
      </c>
      <c r="L23">
        <v>25</v>
      </c>
      <c r="M23" s="1">
        <f t="shared" si="0"/>
        <v>25</v>
      </c>
    </row>
    <row r="24" spans="1:13" x14ac:dyDescent="0.2">
      <c r="A24" t="s">
        <v>640</v>
      </c>
      <c r="B24" t="s">
        <v>641</v>
      </c>
      <c r="L24">
        <v>10</v>
      </c>
      <c r="M24" s="1">
        <f t="shared" si="0"/>
        <v>10</v>
      </c>
    </row>
    <row r="25" spans="1:13" x14ac:dyDescent="0.2">
      <c r="M25" s="1">
        <f t="shared" si="0"/>
        <v>0</v>
      </c>
    </row>
    <row r="26" spans="1:13" x14ac:dyDescent="0.2">
      <c r="M26" s="1">
        <f t="shared" si="0"/>
        <v>0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40"/>
  <sheetViews>
    <sheetView workbookViewId="0">
      <selection activeCell="M40" sqref="A2:M40"/>
    </sheetView>
  </sheetViews>
  <sheetFormatPr defaultRowHeight="12.75" x14ac:dyDescent="0.2"/>
  <cols>
    <col min="1" max="1" width="12.7109375" customWidth="1"/>
    <col min="2" max="2" width="12.85546875" customWidth="1"/>
    <col min="3" max="3" width="16.85546875" customWidth="1"/>
    <col min="4" max="4" width="10.85546875" customWidth="1"/>
    <col min="5" max="5" width="12.28515625" customWidth="1"/>
    <col min="6" max="6" width="12.140625" customWidth="1"/>
    <col min="7" max="7" width="12.5703125" customWidth="1"/>
    <col min="8" max="8" width="13.140625" customWidth="1"/>
    <col min="9" max="9" width="11.7109375" customWidth="1"/>
    <col min="10" max="10" width="15" customWidth="1"/>
    <col min="11" max="11" width="11" customWidth="1"/>
  </cols>
  <sheetData>
    <row r="2" spans="1:13" x14ac:dyDescent="0.2">
      <c r="A2" s="2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2" t="s">
        <v>5</v>
      </c>
      <c r="G2" s="2" t="s">
        <v>6</v>
      </c>
      <c r="H2" s="2" t="s">
        <v>7</v>
      </c>
      <c r="I2" s="2" t="s">
        <v>8</v>
      </c>
      <c r="J2" s="2" t="s">
        <v>9</v>
      </c>
      <c r="K2" s="2" t="s">
        <v>10</v>
      </c>
      <c r="L2" s="2" t="s">
        <v>11</v>
      </c>
      <c r="M2" s="2" t="s">
        <v>12</v>
      </c>
    </row>
    <row r="3" spans="1:13" x14ac:dyDescent="0.2">
      <c r="A3" t="s">
        <v>365</v>
      </c>
      <c r="B3" t="s">
        <v>366</v>
      </c>
      <c r="C3" t="s">
        <v>650</v>
      </c>
      <c r="F3">
        <v>100</v>
      </c>
      <c r="G3">
        <v>80</v>
      </c>
      <c r="H3">
        <v>100</v>
      </c>
      <c r="L3">
        <v>100</v>
      </c>
      <c r="M3" s="1">
        <f t="shared" ref="M3:M40" si="0">SUM(D3:L3)</f>
        <v>380</v>
      </c>
    </row>
    <row r="4" spans="1:13" x14ac:dyDescent="0.2">
      <c r="A4" t="s">
        <v>367</v>
      </c>
      <c r="B4" t="s">
        <v>368</v>
      </c>
      <c r="C4" t="s">
        <v>650</v>
      </c>
      <c r="F4">
        <v>80</v>
      </c>
      <c r="G4">
        <v>50</v>
      </c>
      <c r="H4">
        <v>80</v>
      </c>
      <c r="L4">
        <v>50</v>
      </c>
      <c r="M4" s="1">
        <f t="shared" si="0"/>
        <v>260</v>
      </c>
    </row>
    <row r="5" spans="1:13" x14ac:dyDescent="0.2">
      <c r="A5" t="s">
        <v>17</v>
      </c>
      <c r="B5" t="s">
        <v>18</v>
      </c>
      <c r="D5">
        <v>70</v>
      </c>
      <c r="E5">
        <v>50</v>
      </c>
      <c r="H5">
        <v>70</v>
      </c>
      <c r="M5" s="1">
        <f t="shared" si="0"/>
        <v>190</v>
      </c>
    </row>
    <row r="6" spans="1:13" x14ac:dyDescent="0.2">
      <c r="A6" t="s">
        <v>13</v>
      </c>
      <c r="B6" t="s">
        <v>14</v>
      </c>
      <c r="C6" t="s">
        <v>19</v>
      </c>
      <c r="D6">
        <v>100</v>
      </c>
      <c r="G6">
        <v>70</v>
      </c>
      <c r="M6" s="1">
        <f t="shared" si="0"/>
        <v>170</v>
      </c>
    </row>
    <row r="7" spans="1:13" x14ac:dyDescent="0.2">
      <c r="A7" t="s">
        <v>372</v>
      </c>
      <c r="B7" t="s">
        <v>373</v>
      </c>
      <c r="C7" t="s">
        <v>650</v>
      </c>
      <c r="F7">
        <v>50</v>
      </c>
      <c r="G7">
        <v>45</v>
      </c>
      <c r="L7">
        <v>40</v>
      </c>
      <c r="M7" s="1">
        <f t="shared" si="0"/>
        <v>135</v>
      </c>
    </row>
    <row r="8" spans="1:13" x14ac:dyDescent="0.2">
      <c r="A8" t="s">
        <v>571</v>
      </c>
      <c r="B8" t="s">
        <v>572</v>
      </c>
      <c r="I8">
        <v>60</v>
      </c>
      <c r="L8">
        <v>70</v>
      </c>
      <c r="M8" s="1">
        <f t="shared" si="0"/>
        <v>130</v>
      </c>
    </row>
    <row r="9" spans="1:13" x14ac:dyDescent="0.2">
      <c r="A9" t="s">
        <v>281</v>
      </c>
      <c r="B9" t="s">
        <v>282</v>
      </c>
      <c r="E9">
        <v>100</v>
      </c>
      <c r="M9" s="1">
        <f t="shared" si="0"/>
        <v>100</v>
      </c>
    </row>
    <row r="10" spans="1:13" x14ac:dyDescent="0.2">
      <c r="A10" t="s">
        <v>439</v>
      </c>
      <c r="B10" t="s">
        <v>445</v>
      </c>
      <c r="G10">
        <v>100</v>
      </c>
      <c r="M10" s="1">
        <f t="shared" si="0"/>
        <v>100</v>
      </c>
    </row>
    <row r="11" spans="1:13" x14ac:dyDescent="0.2">
      <c r="A11" t="s">
        <v>466</v>
      </c>
      <c r="B11" t="s">
        <v>569</v>
      </c>
      <c r="I11">
        <v>100</v>
      </c>
      <c r="M11" s="1">
        <f t="shared" si="0"/>
        <v>100</v>
      </c>
    </row>
    <row r="12" spans="1:13" x14ac:dyDescent="0.2">
      <c r="A12" t="s">
        <v>448</v>
      </c>
      <c r="B12" t="s">
        <v>449</v>
      </c>
      <c r="C12" t="s">
        <v>650</v>
      </c>
      <c r="G12">
        <v>40</v>
      </c>
      <c r="L12">
        <v>45</v>
      </c>
      <c r="M12" s="1">
        <f t="shared" si="0"/>
        <v>85</v>
      </c>
    </row>
    <row r="13" spans="1:13" x14ac:dyDescent="0.2">
      <c r="A13" t="s">
        <v>375</v>
      </c>
      <c r="B13" t="s">
        <v>376</v>
      </c>
      <c r="C13" t="s">
        <v>650</v>
      </c>
      <c r="F13">
        <v>40</v>
      </c>
      <c r="G13">
        <v>35</v>
      </c>
      <c r="L13">
        <v>10</v>
      </c>
      <c r="M13" s="1">
        <f t="shared" si="0"/>
        <v>85</v>
      </c>
    </row>
    <row r="14" spans="1:13" x14ac:dyDescent="0.2">
      <c r="A14" t="s">
        <v>648</v>
      </c>
      <c r="B14" t="s">
        <v>566</v>
      </c>
      <c r="C14" t="s">
        <v>234</v>
      </c>
      <c r="L14">
        <v>80</v>
      </c>
      <c r="M14" s="1">
        <f t="shared" si="0"/>
        <v>80</v>
      </c>
    </row>
    <row r="15" spans="1:13" x14ac:dyDescent="0.2">
      <c r="A15" t="s">
        <v>15</v>
      </c>
      <c r="B15" t="s">
        <v>16</v>
      </c>
      <c r="C15" t="s">
        <v>650</v>
      </c>
      <c r="D15">
        <v>80</v>
      </c>
      <c r="M15" s="1">
        <f t="shared" si="0"/>
        <v>80</v>
      </c>
    </row>
    <row r="16" spans="1:13" x14ac:dyDescent="0.2">
      <c r="A16" t="s">
        <v>283</v>
      </c>
      <c r="B16" t="s">
        <v>284</v>
      </c>
      <c r="E16">
        <v>80</v>
      </c>
      <c r="M16" s="1">
        <f t="shared" si="0"/>
        <v>80</v>
      </c>
    </row>
    <row r="17" spans="1:13" x14ac:dyDescent="0.2">
      <c r="A17" t="s">
        <v>514</v>
      </c>
      <c r="B17" t="s">
        <v>558</v>
      </c>
      <c r="I17">
        <v>80</v>
      </c>
      <c r="M17" s="1">
        <f t="shared" si="0"/>
        <v>80</v>
      </c>
    </row>
    <row r="18" spans="1:13" x14ac:dyDescent="0.2">
      <c r="A18" t="s">
        <v>240</v>
      </c>
      <c r="B18" t="s">
        <v>279</v>
      </c>
      <c r="E18">
        <v>70</v>
      </c>
      <c r="M18" s="1">
        <f t="shared" si="0"/>
        <v>70</v>
      </c>
    </row>
    <row r="19" spans="1:13" x14ac:dyDescent="0.2">
      <c r="A19" t="s">
        <v>369</v>
      </c>
      <c r="B19" t="s">
        <v>364</v>
      </c>
      <c r="C19" t="s">
        <v>650</v>
      </c>
      <c r="F19">
        <v>70</v>
      </c>
      <c r="M19" s="1">
        <f t="shared" si="0"/>
        <v>70</v>
      </c>
    </row>
    <row r="20" spans="1:13" x14ac:dyDescent="0.2">
      <c r="A20" t="s">
        <v>570</v>
      </c>
      <c r="B20" t="s">
        <v>566</v>
      </c>
      <c r="I20">
        <v>70</v>
      </c>
      <c r="M20" s="1">
        <f t="shared" si="0"/>
        <v>70</v>
      </c>
    </row>
    <row r="21" spans="1:13" x14ac:dyDescent="0.2">
      <c r="A21" t="s">
        <v>651</v>
      </c>
      <c r="B21" t="s">
        <v>652</v>
      </c>
      <c r="L21">
        <v>60</v>
      </c>
      <c r="M21" s="1">
        <f t="shared" si="0"/>
        <v>60</v>
      </c>
    </row>
    <row r="22" spans="1:13" x14ac:dyDescent="0.2">
      <c r="A22" t="s">
        <v>20</v>
      </c>
      <c r="B22" t="s">
        <v>21</v>
      </c>
      <c r="D22">
        <v>60</v>
      </c>
      <c r="M22" s="1">
        <f t="shared" si="0"/>
        <v>60</v>
      </c>
    </row>
    <row r="23" spans="1:13" x14ac:dyDescent="0.2">
      <c r="A23" t="s">
        <v>285</v>
      </c>
      <c r="B23" t="s">
        <v>286</v>
      </c>
      <c r="E23">
        <v>60</v>
      </c>
      <c r="M23" s="1">
        <f t="shared" si="0"/>
        <v>60</v>
      </c>
    </row>
    <row r="24" spans="1:13" x14ac:dyDescent="0.2">
      <c r="A24" t="s">
        <v>370</v>
      </c>
      <c r="B24" t="s">
        <v>371</v>
      </c>
      <c r="C24" t="s">
        <v>650</v>
      </c>
      <c r="F24">
        <v>60</v>
      </c>
      <c r="M24" s="1">
        <f t="shared" si="0"/>
        <v>60</v>
      </c>
    </row>
    <row r="25" spans="1:13" x14ac:dyDescent="0.2">
      <c r="A25" t="s">
        <v>446</v>
      </c>
      <c r="B25" t="s">
        <v>447</v>
      </c>
      <c r="G25">
        <v>60</v>
      </c>
      <c r="M25" s="1">
        <f t="shared" si="0"/>
        <v>60</v>
      </c>
    </row>
    <row r="26" spans="1:13" x14ac:dyDescent="0.2">
      <c r="A26" t="s">
        <v>479</v>
      </c>
      <c r="B26" t="s">
        <v>400</v>
      </c>
      <c r="C26" t="s">
        <v>650</v>
      </c>
      <c r="H26">
        <v>60</v>
      </c>
      <c r="M26" s="1">
        <f t="shared" si="0"/>
        <v>60</v>
      </c>
    </row>
    <row r="27" spans="1:13" x14ac:dyDescent="0.2">
      <c r="A27" t="s">
        <v>22</v>
      </c>
      <c r="B27" t="s">
        <v>23</v>
      </c>
      <c r="C27" t="s">
        <v>24</v>
      </c>
      <c r="D27">
        <v>50</v>
      </c>
      <c r="M27" s="1">
        <f t="shared" si="0"/>
        <v>50</v>
      </c>
    </row>
    <row r="28" spans="1:13" x14ac:dyDescent="0.2">
      <c r="A28" t="s">
        <v>573</v>
      </c>
      <c r="B28" t="s">
        <v>574</v>
      </c>
      <c r="I28">
        <v>50</v>
      </c>
      <c r="M28" s="1">
        <f t="shared" si="0"/>
        <v>50</v>
      </c>
    </row>
    <row r="29" spans="1:13" x14ac:dyDescent="0.2">
      <c r="A29" t="s">
        <v>287</v>
      </c>
      <c r="B29" t="s">
        <v>28</v>
      </c>
      <c r="E29">
        <v>45</v>
      </c>
      <c r="M29" s="1">
        <f t="shared" si="0"/>
        <v>45</v>
      </c>
    </row>
    <row r="30" spans="1:13" x14ac:dyDescent="0.2">
      <c r="A30" t="s">
        <v>374</v>
      </c>
      <c r="B30" t="s">
        <v>335</v>
      </c>
      <c r="C30" t="s">
        <v>650</v>
      </c>
      <c r="F30">
        <v>45</v>
      </c>
      <c r="M30" s="1">
        <f t="shared" si="0"/>
        <v>45</v>
      </c>
    </row>
    <row r="31" spans="1:13" x14ac:dyDescent="0.2">
      <c r="A31" t="s">
        <v>653</v>
      </c>
      <c r="B31" t="s">
        <v>654</v>
      </c>
      <c r="C31" t="s">
        <v>650</v>
      </c>
      <c r="L31">
        <v>35</v>
      </c>
      <c r="M31" s="1">
        <f t="shared" si="0"/>
        <v>35</v>
      </c>
    </row>
    <row r="32" spans="1:13" x14ac:dyDescent="0.2">
      <c r="A32" t="s">
        <v>377</v>
      </c>
      <c r="B32" t="s">
        <v>378</v>
      </c>
      <c r="C32" t="s">
        <v>650</v>
      </c>
      <c r="F32">
        <v>35</v>
      </c>
      <c r="M32" s="1">
        <f t="shared" si="0"/>
        <v>35</v>
      </c>
    </row>
    <row r="33" spans="1:13" x14ac:dyDescent="0.2">
      <c r="A33" t="s">
        <v>655</v>
      </c>
      <c r="B33" t="s">
        <v>656</v>
      </c>
      <c r="L33">
        <v>30</v>
      </c>
      <c r="M33" s="1">
        <f t="shared" si="0"/>
        <v>30</v>
      </c>
    </row>
    <row r="34" spans="1:13" x14ac:dyDescent="0.2">
      <c r="A34" t="s">
        <v>379</v>
      </c>
      <c r="B34" t="s">
        <v>380</v>
      </c>
      <c r="C34" t="s">
        <v>650</v>
      </c>
      <c r="F34">
        <v>30</v>
      </c>
      <c r="M34" s="1">
        <f t="shared" si="0"/>
        <v>30</v>
      </c>
    </row>
    <row r="35" spans="1:13" x14ac:dyDescent="0.2">
      <c r="A35" t="s">
        <v>255</v>
      </c>
      <c r="B35" t="s">
        <v>381</v>
      </c>
      <c r="F35">
        <v>30</v>
      </c>
      <c r="M35" s="1">
        <f t="shared" si="0"/>
        <v>30</v>
      </c>
    </row>
    <row r="36" spans="1:13" x14ac:dyDescent="0.2">
      <c r="A36" t="s">
        <v>450</v>
      </c>
      <c r="B36" t="s">
        <v>451</v>
      </c>
      <c r="G36">
        <v>30</v>
      </c>
      <c r="M36" s="1">
        <f t="shared" si="0"/>
        <v>30</v>
      </c>
    </row>
    <row r="37" spans="1:13" x14ac:dyDescent="0.2">
      <c r="A37" t="s">
        <v>657</v>
      </c>
      <c r="B37" t="s">
        <v>643</v>
      </c>
      <c r="L37">
        <v>25</v>
      </c>
      <c r="M37" s="1">
        <f t="shared" si="0"/>
        <v>25</v>
      </c>
    </row>
    <row r="38" spans="1:13" x14ac:dyDescent="0.2">
      <c r="A38" t="s">
        <v>658</v>
      </c>
      <c r="B38" t="s">
        <v>659</v>
      </c>
      <c r="C38" t="s">
        <v>650</v>
      </c>
      <c r="L38">
        <v>25</v>
      </c>
      <c r="M38" s="1">
        <f t="shared" si="0"/>
        <v>25</v>
      </c>
    </row>
    <row r="39" spans="1:13" x14ac:dyDescent="0.2">
      <c r="A39" t="s">
        <v>660</v>
      </c>
      <c r="B39" t="s">
        <v>661</v>
      </c>
      <c r="C39" t="s">
        <v>650</v>
      </c>
      <c r="L39">
        <v>25</v>
      </c>
      <c r="M39" s="1">
        <f t="shared" si="0"/>
        <v>25</v>
      </c>
    </row>
    <row r="40" spans="1:13" x14ac:dyDescent="0.2">
      <c r="A40" t="s">
        <v>662</v>
      </c>
      <c r="B40" t="s">
        <v>566</v>
      </c>
      <c r="C40" t="s">
        <v>650</v>
      </c>
      <c r="L40">
        <v>25</v>
      </c>
      <c r="M40" s="1">
        <f t="shared" si="0"/>
        <v>25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22"/>
  <sheetViews>
    <sheetView workbookViewId="0">
      <selection activeCell="M22" sqref="A2:M22"/>
    </sheetView>
  </sheetViews>
  <sheetFormatPr defaultRowHeight="12.75" x14ac:dyDescent="0.2"/>
  <cols>
    <col min="1" max="1" width="14.5703125" customWidth="1"/>
    <col min="2" max="2" width="12.85546875" customWidth="1"/>
    <col min="3" max="3" width="16.85546875" customWidth="1"/>
    <col min="4" max="4" width="10.85546875" customWidth="1"/>
    <col min="5" max="5" width="12.28515625" customWidth="1"/>
    <col min="6" max="6" width="12.140625" customWidth="1"/>
    <col min="7" max="7" width="12.5703125" customWidth="1"/>
    <col min="8" max="8" width="13.140625" customWidth="1"/>
    <col min="9" max="9" width="11.7109375" customWidth="1"/>
    <col min="10" max="10" width="15" customWidth="1"/>
    <col min="11" max="11" width="11" customWidth="1"/>
  </cols>
  <sheetData>
    <row r="2" spans="1:13" x14ac:dyDescent="0.2">
      <c r="A2" s="2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2" t="s">
        <v>5</v>
      </c>
      <c r="G2" s="2" t="s">
        <v>6</v>
      </c>
      <c r="H2" s="2" t="s">
        <v>7</v>
      </c>
      <c r="I2" s="2" t="s">
        <v>8</v>
      </c>
      <c r="J2" s="2" t="s">
        <v>9</v>
      </c>
      <c r="K2" s="2" t="s">
        <v>10</v>
      </c>
      <c r="L2" s="2" t="s">
        <v>11</v>
      </c>
      <c r="M2" s="2" t="s">
        <v>12</v>
      </c>
    </row>
    <row r="3" spans="1:13" x14ac:dyDescent="0.2">
      <c r="A3" t="s">
        <v>25</v>
      </c>
      <c r="B3" t="s">
        <v>26</v>
      </c>
      <c r="C3" t="s">
        <v>29</v>
      </c>
      <c r="D3">
        <v>100</v>
      </c>
      <c r="G3">
        <v>100</v>
      </c>
      <c r="H3">
        <v>100</v>
      </c>
      <c r="M3" s="1">
        <f t="shared" ref="M3:M11" si="0">SUM(D3:L3)</f>
        <v>300</v>
      </c>
    </row>
    <row r="4" spans="1:13" x14ac:dyDescent="0.2">
      <c r="A4" t="s">
        <v>27</v>
      </c>
      <c r="B4" t="s">
        <v>28</v>
      </c>
      <c r="C4" t="s">
        <v>30</v>
      </c>
      <c r="D4">
        <v>80</v>
      </c>
      <c r="E4">
        <v>100</v>
      </c>
      <c r="M4" s="1">
        <f t="shared" si="0"/>
        <v>180</v>
      </c>
    </row>
    <row r="5" spans="1:13" x14ac:dyDescent="0.2">
      <c r="A5" t="s">
        <v>607</v>
      </c>
      <c r="B5" t="s">
        <v>605</v>
      </c>
      <c r="K5">
        <v>100</v>
      </c>
      <c r="M5" s="1">
        <f t="shared" si="0"/>
        <v>100</v>
      </c>
    </row>
    <row r="6" spans="1:13" x14ac:dyDescent="0.2">
      <c r="A6" t="s">
        <v>642</v>
      </c>
      <c r="B6" t="s">
        <v>643</v>
      </c>
      <c r="L6">
        <v>100</v>
      </c>
      <c r="M6" s="1">
        <f t="shared" si="0"/>
        <v>100</v>
      </c>
    </row>
    <row r="7" spans="1:13" x14ac:dyDescent="0.2">
      <c r="A7" t="s">
        <v>644</v>
      </c>
      <c r="B7" t="s">
        <v>645</v>
      </c>
      <c r="L7">
        <v>80</v>
      </c>
      <c r="M7" s="1">
        <f t="shared" si="0"/>
        <v>80</v>
      </c>
    </row>
    <row r="8" spans="1:13" x14ac:dyDescent="0.2">
      <c r="A8" t="s">
        <v>646</v>
      </c>
      <c r="B8" t="s">
        <v>647</v>
      </c>
      <c r="L8">
        <v>70</v>
      </c>
      <c r="M8" s="1">
        <f t="shared" si="0"/>
        <v>70</v>
      </c>
    </row>
    <row r="9" spans="1:13" x14ac:dyDescent="0.2">
      <c r="M9" s="1">
        <f t="shared" si="0"/>
        <v>0</v>
      </c>
    </row>
    <row r="10" spans="1:13" x14ac:dyDescent="0.2">
      <c r="M10" s="1">
        <f t="shared" si="0"/>
        <v>0</v>
      </c>
    </row>
    <row r="11" spans="1:13" x14ac:dyDescent="0.2">
      <c r="M11" s="1">
        <f t="shared" si="0"/>
        <v>0</v>
      </c>
    </row>
    <row r="12" spans="1:13" x14ac:dyDescent="0.2">
      <c r="M12" s="1"/>
    </row>
    <row r="13" spans="1:13" x14ac:dyDescent="0.2">
      <c r="M13" s="1"/>
    </row>
    <row r="14" spans="1:13" x14ac:dyDescent="0.2">
      <c r="M14" s="1"/>
    </row>
    <row r="15" spans="1:13" x14ac:dyDescent="0.2">
      <c r="M15" s="1"/>
    </row>
    <row r="16" spans="1:13" x14ac:dyDescent="0.2">
      <c r="M16" s="1"/>
    </row>
    <row r="17" spans="13:13" x14ac:dyDescent="0.2">
      <c r="M17" s="1"/>
    </row>
    <row r="18" spans="13:13" x14ac:dyDescent="0.2">
      <c r="M18" s="1"/>
    </row>
    <row r="19" spans="13:13" x14ac:dyDescent="0.2">
      <c r="M19" s="1"/>
    </row>
    <row r="20" spans="13:13" x14ac:dyDescent="0.2">
      <c r="M20" s="1"/>
    </row>
    <row r="21" spans="13:13" x14ac:dyDescent="0.2">
      <c r="M21" s="1"/>
    </row>
    <row r="22" spans="13:13" x14ac:dyDescent="0.2">
      <c r="M22" s="1"/>
    </row>
  </sheetData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5.xml"/></Relationships>
</file>

<file path=customXml/_rels/item2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6.xml"/></Relationships>
</file>

<file path=customXml/_rels/item2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7.xml"/></Relationships>
</file>

<file path=customXml/_rels/item2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8.xml"/></Relationships>
</file>

<file path=customXml/_rels/item2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9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3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0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4 E A A B Q S w M E F A A C A A g A 9 W s l T U d C X Z S n A A A A + A A A A B I A H A B D b 2 5 m a W c v U G F j a 2 F n Z S 5 4 b W w g o h g A K K A U A A A A A A A A A A A A A A A A A A A A A A A A A A A A h Y / R C o I w G I V f R X b v N i d C y e + 8 6 D Y h k K L b M Z e O d I a b z X f r o k f q F R L K 6 q 7 L c / g O f O d x u 0 M + d W 1 w V Y P V v c l Q h C k K l J F 9 p U 2 d o d G d w h X K O e y E P I t a B T N s b D p Z n a H G u U t K i P c e + x j 3 Q 0 0 Y p R E 5 F t t S N q o T o T b W C S M V + q y q / y v E 4 f C S 4 Q w n a 5 x E c Y I Z j Y A s N R T a f B E 2 G 2 M K 5 K e E z d i 6 c V B c m X B f A l k i k P c L / g R Q S w M E F A A C A A g A 9 W s l T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P V r J U 3 t 0 B r R F Q E A A E M C A A A T A B w A R m 9 y b X V s Y X M v U 2 V j d G l v b j E u b S C i G A A o o B Q A A A A A A A A A A A A A A A A A A A A A A A A A A A B 1 k U 9 r g 0 A Q x e + C 3 2 H Y X h K Q Q E v J J e R S + 4 d C K A W F H E I O G 5 1 W y b o T Z s c m I n 7 3 r p E e i m Y v C + 8 3 8 + Y x 4 z C T k i w k w 3 + / C o M w c I V m z C H V B 4 M P s A a D E g b g X 0 I 1 Z + i V l 0 u G Z h H X z G h l S 3 w 8 E B 1 n 8 3 b 3 o S t c q 6 F T 7 b t d T F Z 8 y T 4 a D O 5 U X G j 7 3 Z s 3 J 1 T e 6 V q 6 S F l b 9 0 V c x W T q y v b Q z Y Z p U d u q j X Y C v b W K Q D w D w Y t 0 E b T q t e R b K E V d j c R P Y o G 4 l M a T d y v L x 0 U / 6 4 q 2 h c B G H x E m k B Z k H y 8 f o 7 j J D P q + 8 x i 9 M e r B c q L N 7 0 z o b M f k m j A p 0 O Q 0 Q R N h n S M 8 j c k z / p A b y y m d Y P m 3 B m 2 b w Q W 5 R A d J R j y R L S X R 5 r / c z c O g t J M 3 X P 0 C U E s B A i 0 A F A A C A A g A 9 W s l T U d C X Z S n A A A A + A A A A B I A A A A A A A A A A A A A A A A A A A A A A E N v b m Z p Z y 9 Q Y W N r Y W d l L n h t b F B L A Q I t A B Q A A g A I A P V r J U 0 P y u m r p A A A A O k A A A A T A A A A A A A A A A A A A A A A A P M A A A B b Q 2 9 u d G V u d F 9 U e X B l c 1 0 u e G 1 s U E s B A i 0 A F A A C A A g A 9 W s l T e 3 Q G t E V A Q A A Q w I A A B M A A A A A A A A A A A A A A A A A 5 A E A A E Z v c m 1 1 b G F z L 1 N l Y 3 R p b 2 4 x L m 1 Q S w U G A A A A A A M A A w D C A A A A R g M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v w 8 A A A A A A A C d D w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F i b G U y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l J l Y 2 9 2 Z X J 5 V G F y Z 2 V 0 U 2 h l Z X Q i I F Z h b H V l P S J z U 2 h l Z X Q 0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B Z G R l Z F R v R G F 0 Y U 1 v Z G V s I i B W Y W x 1 Z T 0 i b D A i I C 8 + P E V u d H J 5 I F R 5 c G U 9 I k Z p b G x D b 3 V u d C I g V m F s d W U 9 I m w 3 O C I g L z 4 8 R W 5 0 c n k g V H l w Z T 0 i R m l s b E V y c m 9 y Q 2 9 k Z S I g V m F s d W U 9 I n N V b m t u b 3 d u I i A v P j x F b n R y e S B U e X B l P S J G a W x s R X J y b 3 J D b 3 V u d C I g V m F s d W U 9 I m w 3 N S I g L z 4 8 R W 5 0 c n k g V H l w Z T 0 i R m l s b E x h c 3 R V c G R h d G V k I i B W Y W x 1 Z T 0 i Z D I w M T g t M D k t M D V U M T c 6 M j Q 6 M j Y u O T A z M j A 3 M F o i I C 8 + P E V u d H J 5 I F R 5 c G U 9 I k Z p b G x D b 2 x 1 b W 5 U e X B l c y I g V m F s d W U 9 I n N C Z 1 l H Q X d N R E F 3 T U R B d 0 1 E Q U F N R C I g L z 4 8 R W 5 0 c n k g V H l w Z T 0 i R m l s b E N v b H V t b k 5 h b W V z I i B W Y W x 1 Z T 0 i c 1 s m c X V v d D t M Y X N 0 I E 5 h b W U m c X V v d D s s J n F 1 b 3 Q 7 R m l y c 3 Q g T m F t Z S Z x d W 9 0 O y w m c X V v d D t U Z W F t J n F 1 b 3 Q 7 L C Z x d W 9 0 O 1 B v c n Q g Q 2 l 0 e S Z x d W 9 0 O y w m c X V v d D t X a H Q g T G F r Z S A m c X V v d D s s J n F 1 b 3 Q 7 V 2 F 0 Z X J m b 3 J k J n F 1 b 3 Q 7 L C Z x d W 9 0 O 0 N 5 Y 2 x l I E x h d y Z x d W 9 0 O y w m c X V v d D t H c m V h d C B M Y W t l J n F 1 b 3 Q 7 L C Z x d W 9 0 O 0 N v c m t 0 b 3 d u J n F 1 b 3 Q 7 L C Z x d W 9 0 O 1 B v c n Q g U 2 h l b G R v b i Z x d W 9 0 O y w m c X V v d D t T d H J h Z G U g Q i Z x d W 9 0 O y w m c X V v d D t E Z X Z v c y Z x d W 9 0 O y w m c X V v d D t U b 3 A g N i Z x d W 9 0 O y w m c X V v d D t T Z X J p Z X M g U 2 N v c m U m c X V v d D s s J n F 1 b 3 Q 7 V G 9 0 Y W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y L 0 N o Y W 5 n Z W Q g V H l w Z S 5 7 T G F z d C B O Y W 1 l L D B 9 J n F 1 b 3 Q 7 L C Z x d W 9 0 O 1 N l Y 3 R p b 2 4 x L 1 R h Y m x l M i 9 D a G F u Z 2 V k I F R 5 c G U u e 0 Z p c n N 0 I E 5 h b W U s M X 0 m c X V v d D s s J n F 1 b 3 Q 7 U 2 V j d G l v b j E v V G F i b G U y L 0 N o Y W 5 n Z W Q g V H l w Z S 5 7 V G V h b S w y f S Z x d W 9 0 O y w m c X V v d D t T Z W N 0 a W 9 u M S 9 U Y W J s Z T I v Q 2 h h b m d l Z C B U e X B l L n t Q b 3 J 0 I E N p d H k s M 3 0 m c X V v d D s s J n F 1 b 3 Q 7 U 2 V j d G l v b j E v V G F i b G U y L 0 N o Y W 5 n Z W Q g V H l w Z S 5 7 V 2 h 0 I E x h a 2 U g L D R 9 J n F 1 b 3 Q 7 L C Z x d W 9 0 O 1 N l Y 3 R p b 2 4 x L 1 R h Y m x l M i 9 D a G F u Z 2 V k I F R 5 c G U u e 1 d h d G V y Z m 9 y Z C w 1 f S Z x d W 9 0 O y w m c X V v d D t T Z W N 0 a W 9 u M S 9 U Y W J s Z T I v Q 2 h h b m d l Z C B U e X B l L n t D e W N s Z S B M Y X c s N n 0 m c X V v d D s s J n F 1 b 3 Q 7 U 2 V j d G l v b j E v V G F i b G U y L 0 N o Y W 5 n Z W Q g V H l w Z S 5 7 R 3 J l Y X Q g T G F r Z S w 3 f S Z x d W 9 0 O y w m c X V v d D t T Z W N 0 a W 9 u M S 9 U Y W J s Z T I v Q 2 h h b m d l Z C B U e X B l L n t D b 3 J r d G 9 3 b i w 4 f S Z x d W 9 0 O y w m c X V v d D t T Z W N 0 a W 9 u M S 9 U Y W J s Z T I v Q 2 h h b m d l Z C B U e X B l L n t Q b 3 J 0 I F N o Z W x k b 2 4 s O X 0 m c X V v d D s s J n F 1 b 3 Q 7 U 2 V j d G l v b j E v V G F i b G U y L 0 N o Y W 5 n Z W Q g V H l w Z S 5 7 U 3 R y Y W R l I E I s M T B 9 J n F 1 b 3 Q 7 L C Z x d W 9 0 O 1 N l Y 3 R p b 2 4 x L 1 R h Y m x l M i 9 D a G F u Z 2 V k I F R 5 c G U u e 0 R l d m 9 z L D E x f S Z x d W 9 0 O y w m c X V v d D t T Z W N 0 a W 9 u M S 9 U Y W J s Z T I v Q 2 h h b m d l Z C B U e X B l L n t U b 3 A g N i w x M n 0 m c X V v d D s s J n F 1 b 3 Q 7 U 2 V j d G l v b j E v V G F i b G U y L 0 N o Y W 5 n Z W Q g V H l w Z S 5 7 U 2 V y a W V z I F N j b 3 J l L D E z f S Z x d W 9 0 O y w m c X V v d D t T Z W N 0 a W 9 u M S 9 U Y W J s Z T I v Q 2 h h b m d l Z C B U e X B l L n t U b 3 R h b C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R h Y m x l M i 9 D a G F u Z 2 V k I F R 5 c G U u e 0 x h c 3 Q g T m F t Z S w w f S Z x d W 9 0 O y w m c X V v d D t T Z W N 0 a W 9 u M S 9 U Y W J s Z T I v Q 2 h h b m d l Z C B U e X B l L n t G a X J z d C B O Y W 1 l L D F 9 J n F 1 b 3 Q 7 L C Z x d W 9 0 O 1 N l Y 3 R p b 2 4 x L 1 R h Y m x l M i 9 D a G F u Z 2 V k I F R 5 c G U u e 1 R l Y W 0 s M n 0 m c X V v d D s s J n F 1 b 3 Q 7 U 2 V j d G l v b j E v V G F i b G U y L 0 N o Y W 5 n Z W Q g V H l w Z S 5 7 U G 9 y d C B D a X R 5 L D N 9 J n F 1 b 3 Q 7 L C Z x d W 9 0 O 1 N l Y 3 R p b 2 4 x L 1 R h Y m x l M i 9 D a G F u Z 2 V k I F R 5 c G U u e 1 d o d C B M Y W t l I C w 0 f S Z x d W 9 0 O y w m c X V v d D t T Z W N 0 a W 9 u M S 9 U Y W J s Z T I v Q 2 h h b m d l Z C B U e X B l L n t X Y X R l c m Z v c m Q s N X 0 m c X V v d D s s J n F 1 b 3 Q 7 U 2 V j d G l v b j E v V G F i b G U y L 0 N o Y W 5 n Z W Q g V H l w Z S 5 7 Q 3 l j b G U g T G F 3 L D Z 9 J n F 1 b 3 Q 7 L C Z x d W 9 0 O 1 N l Y 3 R p b 2 4 x L 1 R h Y m x l M i 9 D a G F u Z 2 V k I F R 5 c G U u e 0 d y Z W F 0 I E x h a 2 U s N 3 0 m c X V v d D s s J n F 1 b 3 Q 7 U 2 V j d G l v b j E v V G F i b G U y L 0 N o Y W 5 n Z W Q g V H l w Z S 5 7 Q 2 9 y a 3 R v d 2 4 s O H 0 m c X V v d D s s J n F 1 b 3 Q 7 U 2 V j d G l v b j E v V G F i b G U y L 0 N o Y W 5 n Z W Q g V H l w Z S 5 7 U G 9 y d C B T a G V s Z G 9 u L D l 9 J n F 1 b 3 Q 7 L C Z x d W 9 0 O 1 N l Y 3 R p b 2 4 x L 1 R h Y m x l M i 9 D a G F u Z 2 V k I F R 5 c G U u e 1 N 0 c m F k Z S B C L D E w f S Z x d W 9 0 O y w m c X V v d D t T Z W N 0 a W 9 u M S 9 U Y W J s Z T I v Q 2 h h b m d l Z C B U e X B l L n t E Z X Z v c y w x M X 0 m c X V v d D s s J n F 1 b 3 Q 7 U 2 V j d G l v b j E v V G F i b G U y L 0 N o Y W 5 n Z W Q g V H l w Z S 5 7 V G 9 w I D Y s M T J 9 J n F 1 b 3 Q 7 L C Z x d W 9 0 O 1 N l Y 3 R p b 2 4 x L 1 R h Y m x l M i 9 D a G F u Z 2 V k I F R 5 c G U u e 1 N l c m l l c y B T Y 2 9 y Z S w x M 3 0 m c X V v d D s s J n F 1 b 3 Q 7 U 2 V j d G l v b j E v V G F i b G U y L 0 N o Y W 5 n Z W Q g V H l w Z S 5 7 V G 9 0 Y W w s M T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I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y L 0 N o Y W 5 n Z W Q l M j B U e X B l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P K 4 G 5 L / u e Z J n i 5 u + T i 2 1 R I A A A A A A g A A A A A A A 2 Y A A M A A A A A Q A A A A 4 p E Z 8 a o D Q Z h r S 0 C 7 0 e d H j Q A A A A A E g A A A o A A A A B A A A A C U s q V u 4 r j 8 q r B 5 w 8 A M K y I Y U A A A A K 3 h x h q m w P i r g 7 l p k k T Y E H / S J C Q + W p M P 3 r g W 7 V r w 2 y M 7 g W G u H O u i m N B o 1 L s v N k T K r M / U 6 Y 6 s G v E L W R H h t 9 S a U X 7 y a L Z K 3 O e k z h R g Z V Z 1 n H 8 c F A A A A H b w 5 c e 8 x D q D U U c m J V k 4 1 V f + m E r A < / D a t a M a s h u p > 
</file>

<file path=customXml/item10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 M e n 1 2 3 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 M e n 1 2 3 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 C o l u m n s \ L a s t  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 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 C o l u m n s \ T e a m 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 C o l u m n s \ P o r t   C i t y 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 C o l u m n s \ W h t   L a k e 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 C o l u m n s \ W a t e r f o r d 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 C o l u m n s \ C y c l e   L a w 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 C o l u m n s \ G r e a t   L a k e 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 C o l u m n s \ C o r k t o w n 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 C o l u m n s \ P o r t   S h e l d o n 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 C o l u m n s \ S t r a d e   B 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 C o l u m n s \ D e v o s 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 C o l u m n s \ T o p  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 C o l u m n s \ S e r i e s   S c o r e 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 M e n 3 4 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 M e n 3 4 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 C o l u m n s \ L a s t  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 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 C o l u m n s \ T e a m 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 C o l u m n s \ P o r t   C i t y 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 C o l u m n s \ W h t   L a k e 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 C o l u m n s \ W a t e r f o r d 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 C o l u m n s \ C y c l e   L a w 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 C o l u m n s \ G r e a t   L a k e 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 C o l u m n s \ C o r k t o w n 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 C o l u m n s \ P o r t   S h e l d o n 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 C o l u m n s \ S t r a d e   B 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 C o l u m n s \ D e v o s 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 C o l u m n s \ S e r i e s   S c o r e 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 M e n 4 5 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 M e n 4 5 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 C o l u m n s \ L a s t  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 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 C o l u m n s \ T e a m 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 C o l u m n s \ P o r t   C i t y 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 C o l u m n s \ W h t   L a k e 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 C o l u m n s \ W a t e r f o r d 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 C o l u m n s \ C y c l e   L a w 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 C o l u m n s \ G r e a t   L a k e 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 C o l u m n s \ C o r k t o w n 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 C o l u m n s \ P o r t   S h e l d o n 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 C o l u m n s \ S t r a d e   B 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 C o l u m n s \ D e v o s 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 C o l u m n s \ S e r i e s   T o t a l 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 W 1 2 3 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 W 1 2 3 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 C o l u m n s \ L a s t  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 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 C o l u m n s \ T e a m 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 C o l u m n s \ P o r t   C i t y 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 C o l u m n s \ W h t   L a k e 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 C o l u m n s \ W a t e r f o r d 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 C o l u m n s \ C y c l e   L a w 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 C o l u m n s \ G r e a t   L a k e 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 C o l u m n s \ C o r k t o w n 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 C o l u m n s \ P o r t   S h e l d o n 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 C o l u m n s \ S t r a d e   B 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 C o l u m n s \ D e v o s 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 C o l u m n s \ S e r i e s   S c o r e 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 M M 3 5 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 M M 3 5 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 C o l u m n s \ L a s t  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 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 C o l u m n s \ T e a m 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 C o l u m n s \ P o r t   C i t y 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 C o l u m n s \ W h t   L a k e 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 C o l u m n s \ W a t e r f o r d 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 C o l u m n s \ C y c l e   L a w 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 C o l u m n s \ G r e a t   L a k e 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 C o l u m n s \ C o r k t o w n 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 C o l u m n s \ P o r t   S h e l d o n 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 C o l u m n s \ S t r a d e   B 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 C o l u m n s \ D e v o s 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 C o l u m n s \ S e r i e s   S c o r e 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 M M 4 5 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 M M 4 5 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 C o l u m n s \ L a s t  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 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 C o l u m n s \ T e a m 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 C o l u m n s \ P o r t   C i t y 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 C o l u m n s \ W h t   L a k e 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 C o l u m n s \ W a t e r f o r d 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 C o l u m n s \ C y c l e   L a w 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 C o l u m n s \ G r e a t   L a k e 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 C o l u m n s \ C o r k t o w n 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 C o l u m n s \ P o r t   S h e l d o n 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 C o l u m n s \ S t r a d e   B 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 C o l u m n s \ D e v o s 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 M M 5 5 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 M M 5 5 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 C o l u m n s \ L a s t  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 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 C o l u m n s \ T e a m 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 C o l u m n s \ P o r t   C i t y 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 C o l u m n s \ W h t   L a k e 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 C o l u m n s \ W a t e r f o r d 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 C o l u m n s \ C y c l e   L a w 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 C o l u m n s \ G r e a t   L a k e 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 C o l u m n s \ C o r k t o w n 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 C o l u m n s \ P o r t   S h e l d o n 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 C o l u m n s \ S t r a d e   B 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 C o l u m n s \ D e v o s 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 W 4 5 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 W 4 5 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 C o l u m n s \ L a s t  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 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 C o l u m n s \ T e a m 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 C o l u m n s \ P o r t   C i t y 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 C o l u m n s \ W h t   L a k e 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 C o l u m n s \ W a t e r f o r d 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 C o l u m n s \ C y c l e   L a w 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 C o l u m n s \ G r e a t   L a k e 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 C o l u m n s \ C o r k t o w n 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 C o l u m n s \ P o r t   S h e l d o n 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 C o l u m n s \ S t r a d e   B 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 C o l u m n s \ D e v o s 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 W M a s 4 5 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 W M a s 4 5 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 C o l u m n s \ L a s t  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 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 C o l u m n s \ T e a m 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 C o l u m n s \ P o r t   C i t y 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 C o l u m n s \ W h t   L a k e 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 C o l u m n s \ W a t e r f o r d 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 C o l u m n s \ C y c l e   L a w 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 C o l u m n s \ G r e a t   L a k e 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 C o l u m n s \ C o r k t o w n 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 C o l u m n s \ P o r t   S h e l d o n 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 C o l u m n s \ S t r a d e   B 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 C o l u m n s \ D e v o s 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 W J u n 9 1 3 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 W J u n 9 1 3 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 C o l u m n s \ L a s t  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 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 C o l u m n s \ T e a m 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 C o l u m n s \ P o r t   C i t y 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 C o l u m n s \ W h t   L a k e 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 C o l u m n s \ W a t e r f o r d 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 C o l u m n s \ C y c l e   L a w 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 C o l u m n s \ G r e a t   L a k e 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 C o l u m n s \ C o r k t o w n 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 C o l u m n s \ P o r t   S h e l d o n 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 C o l u m n s \ S t r a d e   B 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 C o l u m n s \ D e v o s 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 M J U 9 1 3 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 M J U 9 1 3 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 C o l u m n s \ L a s t  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 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 C o l u m n s \ T e a m 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 C o l u m n s \ P o r t   C i t y 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 C o l u m n s \ W h t   L a k e 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 C o l u m n s \ W a t e r f o r d 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 C o l u m n s \ C y c l e   L a w 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 C o l u m n s \ G r e a t   L a k e 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 C o l u m n s \ C o r k t o w n 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 C o l u m n s \ P o r t   S h e l d o n 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 C o l u m n s \ S t r a d e   B 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 C o l u m n s \ D e v o s 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 W J u n 1 4 1 8 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 W J u n 1 4 1 8 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 C o l u m n s \ L a s t  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 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 C o l u m n s \ T e a m 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 C o l u m n s \ P o r t   C i t y 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 C o l u m n s \ W h t   L a k e 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 C o l u m n s \ W a t e r f o r d 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 C o l u m n s \ C y c l e   L a w 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 C o l u m n s \ G r e a t   L a k e 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 C o l u m n s \ C o r k t o w n 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 C o l u m n s \ P o r t   S h e l d o n 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 C o l u m n s \ S t r a d e   B 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 C o l u m n s \ D e v o s 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 M j 1 4 1 8 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 M j 1 4 1 8 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 C o l u m n s \ L a s t  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 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 C o l u m n s \ T e a m 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 C o l u m n s \ P o r t   C i t y 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 C o l u m n s \ W h t   L a k e 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 C o l u m n s \ W a t e r f o r d 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 C o l u m n s \ C y c l e   L a w 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 C o l u m n s \ G r e a t   L a k e 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 C o l u m n s \ C o r k t o w n 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 C o l u m n s \ P o r t   S h e l d o n 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 C o l u m n s \ S t r a d e   B 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 C o l u m n s \ D e v o s 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T a b l e X M L _ W 1 2 3 " > < C u s t o m C o n t e n t > & l t ; T a b l e W i d g e t G r i d S e r i a l i z a t i o n   x m l n s : x s i = " h t t p : / / w w w . w 3 . o r g / 2 0 0 1 / X M L S c h e m a - i n s t a n c e "   x m l n s : x s d = " h t t p : / / w w w . w 3 . o r g / 2 0 0 1 / X M L S c h e m a " & g t ; & l t ; C o l u m n S u g g e s t e d T y p e & g t ; & l t ; i t e m & g t ; & l t ; k e y & g t ; & l t ; s t r i n g & g t ; L a s t   N a m e & l t ; / s t r i n g & g t ; & l t ; / k e y & g t ; & l t ; v a l u e & g t ; & l t ; s t r i n g & g t ; W C h a r & l t ; / s t r i n g & g t ; & l t ; / v a l u e & g t ; & l t ; / i t e m & g t ; & l t ; i t e m & g t ; & l t ; k e y & g t ; & l t ; s t r i n g & g t ; F i r s t   N a m e & l t ; / s t r i n g & g t ; & l t ; / k e y & g t ; & l t ; v a l u e & g t ; & l t ; s t r i n g & g t ; W C h a r & l t ; / s t r i n g & g t ; & l t ; / v a l u e & g t ; & l t ; / i t e m & g t ; & l t ; i t e m & g t ; & l t ; k e y & g t ; & l t ; s t r i n g & g t ; T e a m & l t ; / s t r i n g & g t ; & l t ; / k e y & g t ; & l t ; v a l u e & g t ; & l t ; s t r i n g & g t ; W C h a r & l t ; / s t r i n g & g t ; & l t ; / v a l u e & g t ; & l t ; / i t e m & g t ; & l t ; i t e m & g t ; & l t ; k e y & g t ; & l t ; s t r i n g & g t ; P o r t   C i t y & l t ; / s t r i n g & g t ; & l t ; / k e y & g t ; & l t ; v a l u e & g t ; & l t ; s t r i n g & g t ; B i g I n t & l t ; / s t r i n g & g t ; & l t ; / v a l u e & g t ; & l t ; / i t e m & g t ; & l t ; i t e m & g t ; & l t ; k e y & g t ; & l t ; s t r i n g & g t ; W h t   L a k e & l t ; / s t r i n g & g t ; & l t ; / k e y & g t ; & l t ; v a l u e & g t ; & l t ; s t r i n g & g t ; B i g I n t & l t ; / s t r i n g & g t ; & l t ; / v a l u e & g t ; & l t ; / i t e m & g t ; & l t ; i t e m & g t ; & l t ; k e y & g t ; & l t ; s t r i n g & g t ; W a t e r f o r d & l t ; / s t r i n g & g t ; & l t ; / k e y & g t ; & l t ; v a l u e & g t ; & l t ; s t r i n g & g t ; B i g I n t & l t ; / s t r i n g & g t ; & l t ; / v a l u e & g t ; & l t ; / i t e m & g t ; & l t ; i t e m & g t ; & l t ; k e y & g t ; & l t ; s t r i n g & g t ; C y c l e   L a w & l t ; / s t r i n g & g t ; & l t ; / k e y & g t ; & l t ; v a l u e & g t ; & l t ; s t r i n g & g t ; B i g I n t & l t ; / s t r i n g & g t ; & l t ; / v a l u e & g t ; & l t ; / i t e m & g t ; & l t ; i t e m & g t ; & l t ; k e y & g t ; & l t ; s t r i n g & g t ; G r e a t   L a k e & l t ; / s t r i n g & g t ; & l t ; / k e y & g t ; & l t ; v a l u e & g t ; & l t ; s t r i n g & g t ; B i g I n t & l t ; / s t r i n g & g t ; & l t ; / v a l u e & g t ; & l t ; / i t e m & g t ; & l t ; i t e m & g t ; & l t ; k e y & g t ; & l t ; s t r i n g & g t ; C o r k t o w n & l t ; / s t r i n g & g t ; & l t ; / k e y & g t ; & l t ; v a l u e & g t ; & l t ; s t r i n g & g t ; B i g I n t & l t ; / s t r i n g & g t ; & l t ; / v a l u e & g t ; & l t ; / i t e m & g t ; & l t ; i t e m & g t ; & l t ; k e y & g t ; & l t ; s t r i n g & g t ; P o r t   S h e l d o n & l t ; / s t r i n g & g t ; & l t ; / k e y & g t ; & l t ; v a l u e & g t ; & l t ; s t r i n g & g t ; B i g I n t & l t ; / s t r i n g & g t ; & l t ; / v a l u e & g t ; & l t ; / i t e m & g t ; & l t ; i t e m & g t ; & l t ; k e y & g t ; & l t ; s t r i n g & g t ; S t r a d e   B & l t ; / s t r i n g & g t ; & l t ; / k e y & g t ; & l t ; v a l u e & g t ; & l t ; s t r i n g & g t ; B i g I n t & l t ; / s t r i n g & g t ; & l t ; / v a l u e & g t ; & l t ; / i t e m & g t ; & l t ; i t e m & g t ; & l t ; k e y & g t ; & l t ; s t r i n g & g t ; D e v o s & l t ; / s t r i n g & g t ; & l t ; / k e y & g t ; & l t ; v a l u e & g t ; & l t ; s t r i n g & g t ; B i g I n t & l t ; / s t r i n g & g t ; & l t ; / v a l u e & g t ; & l t ; / i t e m & g t ; & l t ; i t e m & g t ; & l t ; k e y & g t ; & l t ; s t r i n g & g t ; S e r i e s   S c o r e & l t ; / s t r i n g & g t ; & l t ; / k e y & g t ; & l t ; v a l u e & g t ; & l t ; s t r i n g & g t ; B i g I n t & l t ; / s t r i n g & g t ; & l t ; / v a l u e & g t ; & l t ; / i t e m & g t ; & l t ; / C o l u m n S u g g e s t e d T y p e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 / & g t ; & l t ; C o l u m n W i d t h s & g t ; & l t ; i t e m & g t ; & l t ; k e y & g t ; & l t ; s t r i n g & g t ; L a s t   N a m e & l t ; / s t r i n g & g t ; & l t ; / k e y & g t ; & l t ; v a l u e & g t ; & l t ; i n t & g t ; 1 1 6 & l t ; / i n t & g t ; & l t ; / v a l u e & g t ; & l t ; / i t e m & g t ; & l t ; i t e m & g t ; & l t ; k e y & g t ; & l t ; s t r i n g & g t ; F i r s t   N a m e & l t ; / s t r i n g & g t ; & l t ; / k e y & g t ; & l t ; v a l u e & g t ; & l t ; i n t & g t ; 1 1 8 & l t ; / i n t & g t ; & l t ; / v a l u e & g t ; & l t ; / i t e m & g t ; & l t ; i t e m & g t ; & l t ; k e y & g t ; & l t ; s t r i n g & g t ; T e a m & l t ; / s t r i n g & g t ; & l t ; / k e y & g t ; & l t ; v a l u e & g t ; & l t ; i n t & g t ; 7 7 & l t ; / i n t & g t ; & l t ; / v a l u e & g t ; & l t ; / i t e m & g t ; & l t ; i t e m & g t ; & l t ; k e y & g t ; & l t ; s t r i n g & g t ; P o r t   C i t y & l t ; / s t r i n g & g t ; & l t ; / k e y & g t ; & l t ; v a l u e & g t ; & l t ; i n t & g t ; 1 0 3 & l t ; / i n t & g t ; & l t ; / v a l u e & g t ; & l t ; / i t e m & g t ; & l t ; i t e m & g t ; & l t ; k e y & g t ; & l t ; s t r i n g & g t ; W h t   L a k e & l t ; / s t r i n g & g t ; & l t ; / k e y & g t ; & l t ; v a l u e & g t ; & l t ; i n t & g t ; 1 0 9 & l t ; / i n t & g t ; & l t ; / v a l u e & g t ; & l t ; / i t e m & g t ; & l t ; i t e m & g t ; & l t ; k e y & g t ; & l t ; s t r i n g & g t ; W a t e r f o r d & l t ; / s t r i n g & g t ; & l t ; / k e y & g t ; & l t ; v a l u e & g t ; & l t ; i n t & g t ; 1 1 2 & l t ; / i n t & g t ; & l t ; / v a l u e & g t ; & l t ; / i t e m & g t ; & l t ; i t e m & g t ; & l t ; k e y & g t ; & l t ; s t r i n g & g t ; C y c l e   L a w & l t ; / s t r i n g & g t ; & l t ; / k e y & g t ; & l t ; v a l u e & g t ; & l t ; i n t & g t ; 1 1 5 & l t ; / i n t & g t ; & l t ; / v a l u e & g t ; & l t ; / i t e m & g t ; & l t ; i t e m & g t ; & l t ; k e y & g t ; & l t ; s t r i n g & g t ; G r e a t   L a k e & l t ; / s t r i n g & g t ; & l t ; / k e y & g t ; & l t ; v a l u e & g t ; & l t ; i n t & g t ; 1 1 9 & l t ; / i n t & g t ; & l t ; / v a l u e & g t ; & l t ; / i t e m & g t ; & l t ; i t e m & g t ; & l t ; k e y & g t ; & l t ; s t r i n g & g t ; C o r k t o w n & l t ; / s t r i n g & g t ; & l t ; / k e y & g t ; & l t ; v a l u e & g t ; & l t ; i n t & g t ; 1 0 7 & l t ; / i n t & g t ; & l t ; / v a l u e & g t ; & l t ; / i t e m & g t ; & l t ; i t e m & g t ; & l t ; k e y & g t ; & l t ; s t r i n g & g t ; P o r t   S h e l d o n & l t ; / s t r i n g & g t ; & l t ; / k e y & g t ; & l t ; v a l u e & g t ; & l t ; i n t & g t ; 1 3 3 & l t ; / i n t & g t ; & l t ; / v a l u e & g t ; & l t ; / i t e m & g t ; & l t ; i t e m & g t ; & l t ; k e y & g t ; & l t ; s t r i n g & g t ; S t r a d e   B & l t ; / s t r i n g & g t ; & l t ; / k e y & g t ; & l t ; v a l u e & g t ; & l t ; i n t & g t ; 1 0 3 & l t ; / i n t & g t ; & l t ; / v a l u e & g t ; & l t ; / i t e m & g t ; & l t ; i t e m & g t ; & l t ; k e y & g t ; & l t ; s t r i n g & g t ; D e v o s & l t ; / s t r i n g & g t ; & l t ; / k e y & g t ; & l t ; v a l u e & g t ; & l t ; i n t & g t ; 8 4 & l t ; / i n t & g t ; & l t ; / v a l u e & g t ; & l t ; / i t e m & g t ; & l t ; i t e m & g t ; & l t ; k e y & g t ; & l t ; s t r i n g & g t ; S e r i e s   S c o r e & l t ; / s t r i n g & g t ; & l t ; / k e y & g t ; & l t ; v a l u e & g t ; & l t ; i n t & g t ; 1 3 5 & l t ; / i n t & g t ; & l t ; / v a l u e & g t ; & l t ; / i t e m & g t ; & l t ; / C o l u m n W i d t h s & g t ; & l t ; C o l u m n D i s p l a y I n d e x & g t ; & l t ; i t e m & g t ; & l t ; k e y & g t ; & l t ; s t r i n g & g t ; L a s t   N a m e & l t ; / s t r i n g & g t ; & l t ; / k e y & g t ; & l t ; v a l u e & g t ; & l t ; i n t & g t ; 0 & l t ; / i n t & g t ; & l t ; / v a l u e & g t ; & l t ; / i t e m & g t ; & l t ; i t e m & g t ; & l t ; k e y & g t ; & l t ; s t r i n g & g t ; F i r s t   N a m e & l t ; / s t r i n g & g t ; & l t ; / k e y & g t ; & l t ; v a l u e & g t ; & l t ; i n t & g t ; 1 & l t ; / i n t & g t ; & l t ; / v a l u e & g t ; & l t ; / i t e m & g t ; & l t ; i t e m & g t ; & l t ; k e y & g t ; & l t ; s t r i n g & g t ; T e a m & l t ; / s t r i n g & g t ; & l t ; / k e y & g t ; & l t ; v a l u e & g t ; & l t ; i n t & g t ; 2 & l t ; / i n t & g t ; & l t ; / v a l u e & g t ; & l t ; / i t e m & g t ; & l t ; i t e m & g t ; & l t ; k e y & g t ; & l t ; s t r i n g & g t ; P o r t   C i t y & l t ; / s t r i n g & g t ; & l t ; / k e y & g t ; & l t ; v a l u e & g t ; & l t ; i n t & g t ; 3 & l t ; / i n t & g t ; & l t ; / v a l u e & g t ; & l t ; / i t e m & g t ; & l t ; i t e m & g t ; & l t ; k e y & g t ; & l t ; s t r i n g & g t ; W h t   L a k e & l t ; / s t r i n g & g t ; & l t ; / k e y & g t ; & l t ; v a l u e & g t ; & l t ; i n t & g t ; 4 & l t ; / i n t & g t ; & l t ; / v a l u e & g t ; & l t ; / i t e m & g t ; & l t ; i t e m & g t ; & l t ; k e y & g t ; & l t ; s t r i n g & g t ; W a t e r f o r d & l t ; / s t r i n g & g t ; & l t ; / k e y & g t ; & l t ; v a l u e & g t ; & l t ; i n t & g t ; 5 & l t ; / i n t & g t ; & l t ; / v a l u e & g t ; & l t ; / i t e m & g t ; & l t ; i t e m & g t ; & l t ; k e y & g t ; & l t ; s t r i n g & g t ; C y c l e   L a w & l t ; / s t r i n g & g t ; & l t ; / k e y & g t ; & l t ; v a l u e & g t ; & l t ; i n t & g t ; 6 & l t ; / i n t & g t ; & l t ; / v a l u e & g t ; & l t ; / i t e m & g t ; & l t ; i t e m & g t ; & l t ; k e y & g t ; & l t ; s t r i n g & g t ; G r e a t   L a k e & l t ; / s t r i n g & g t ; & l t ; / k e y & g t ; & l t ; v a l u e & g t ; & l t ; i n t & g t ; 7 & l t ; / i n t & g t ; & l t ; / v a l u e & g t ; & l t ; / i t e m & g t ; & l t ; i t e m & g t ; & l t ; k e y & g t ; & l t ; s t r i n g & g t ; C o r k t o w n & l t ; / s t r i n g & g t ; & l t ; / k e y & g t ; & l t ; v a l u e & g t ; & l t ; i n t & g t ; 8 & l t ; / i n t & g t ; & l t ; / v a l u e & g t ; & l t ; / i t e m & g t ; & l t ; i t e m & g t ; & l t ; k e y & g t ; & l t ; s t r i n g & g t ; P o r t   S h e l d o n & l t ; / s t r i n g & g t ; & l t ; / k e y & g t ; & l t ; v a l u e & g t ; & l t ; i n t & g t ; 9 & l t ; / i n t & g t ; & l t ; / v a l u e & g t ; & l t ; / i t e m & g t ; & l t ; i t e m & g t ; & l t ; k e y & g t ; & l t ; s t r i n g & g t ; S t r a d e   B & l t ; / s t r i n g & g t ; & l t ; / k e y & g t ; & l t ; v a l u e & g t ; & l t ; i n t & g t ; 1 0 & l t ; / i n t & g t ; & l t ; / v a l u e & g t ; & l t ; / i t e m & g t ; & l t ; i t e m & g t ; & l t ; k e y & g t ; & l t ; s t r i n g & g t ; D e v o s & l t ; / s t r i n g & g t ; & l t ; / k e y & g t ; & l t ; v a l u e & g t ; & l t ; i n t & g t ; 1 1 & l t ; / i n t & g t ; & l t ; / v a l u e & g t ; & l t ; / i t e m & g t ; & l t ; i t e m & g t ; & l t ; k e y & g t ; & l t ; s t r i n g & g t ; S e r i e s   S c o r e & l t ; / s t r i n g & g t ; & l t ; / k e y & g t ; & l t ; v a l u e & g t ; & l t ; i n t & g t ; 1 2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12.xml>��< ? x m l   v e r s i o n = " 1 . 0 "   e n c o d i n g = " U T F - 1 6 " ? > < G e m i n i   x m l n s = " h t t p : / / g e m i n i / p i v o t c u s t o m i z a t i o n / T a b l e X M L _ W J u n 1 4 1 8 " > < C u s t o m C o n t e n t > & l t ; T a b l e W i d g e t G r i d S e r i a l i z a t i o n   x m l n s : x s i = " h t t p : / / w w w . w 3 . o r g / 2 0 0 1 / X M L S c h e m a - i n s t a n c e "   x m l n s : x s d = " h t t p : / / w w w . w 3 . o r g / 2 0 0 1 / X M L S c h e m a " & g t ; & l t ; C o l u m n S u g g e s t e d T y p e & g t ; & l t ; i t e m & g t ; & l t ; k e y & g t ; & l t ; s t r i n g & g t ; L a s t   N a m e & l t ; / s t r i n g & g t ; & l t ; / k e y & g t ; & l t ; v a l u e & g t ; & l t ; s t r i n g & g t ; W C h a r & l t ; / s t r i n g & g t ; & l t ; / v a l u e & g t ; & l t ; / i t e m & g t ; & l t ; i t e m & g t ; & l t ; k e y & g t ; & l t ; s t r i n g & g t ; F i r s t   N a m e & l t ; / s t r i n g & g t ; & l t ; / k e y & g t ; & l t ; v a l u e & g t ; & l t ; s t r i n g & g t ; W C h a r & l t ; / s t r i n g & g t ; & l t ; / v a l u e & g t ; & l t ; / i t e m & g t ; & l t ; i t e m & g t ; & l t ; k e y & g t ; & l t ; s t r i n g & g t ; T e a m & l t ; / s t r i n g & g t ; & l t ; / k e y & g t ; & l t ; v a l u e & g t ; & l t ; s t r i n g & g t ; W C h a r & l t ; / s t r i n g & g t ; & l t ; / v a l u e & g t ; & l t ; / i t e m & g t ; & l t ; i t e m & g t ; & l t ; k e y & g t ; & l t ; s t r i n g & g t ; P o r t   C i t y & l t ; / s t r i n g & g t ; & l t ; / k e y & g t ; & l t ; v a l u e & g t ; & l t ; s t r i n g & g t ; B i g I n t & l t ; / s t r i n g & g t ; & l t ; / v a l u e & g t ; & l t ; / i t e m & g t ; & l t ; i t e m & g t ; & l t ; k e y & g t ; & l t ; s t r i n g & g t ; W h t   L a k e & l t ; / s t r i n g & g t ; & l t ; / k e y & g t ; & l t ; v a l u e & g t ; & l t ; s t r i n g & g t ; B i g I n t & l t ; / s t r i n g & g t ; & l t ; / v a l u e & g t ; & l t ; / i t e m & g t ; & l t ; i t e m & g t ; & l t ; k e y & g t ; & l t ; s t r i n g & g t ; W a t e r f o r d & l t ; / s t r i n g & g t ; & l t ; / k e y & g t ; & l t ; v a l u e & g t ; & l t ; s t r i n g & g t ; E m p t y & l t ; / s t r i n g & g t ; & l t ; / v a l u e & g t ; & l t ; / i t e m & g t ; & l t ; i t e m & g t ; & l t ; k e y & g t ; & l t ; s t r i n g & g t ; C y c l e   L a w & l t ; / s t r i n g & g t ; & l t ; / k e y & g t ; & l t ; v a l u e & g t ; & l t ; s t r i n g & g t ; B i g I n t & l t ; / s t r i n g & g t ; & l t ; / v a l u e & g t ; & l t ; / i t e m & g t ; & l t ; i t e m & g t ; & l t ; k e y & g t ; & l t ; s t r i n g & g t ; G r e a t   L a k e & l t ; / s t r i n g & g t ; & l t ; / k e y & g t ; & l t ; v a l u e & g t ; & l t ; s t r i n g & g t ; E m p t y & l t ; / s t r i n g & g t ; & l t ; / v a l u e & g t ; & l t ; / i t e m & g t ; & l t ; i t e m & g t ; & l t ; k e y & g t ; & l t ; s t r i n g & g t ; C o r k t o w n & l t ; / s t r i n g & g t ; & l t ; / k e y & g t ; & l t ; v a l u e & g t ; & l t ; s t r i n g & g t ; B i g I n t & l t ; / s t r i n g & g t ; & l t ; / v a l u e & g t ; & l t ; / i t e m & g t ; & l t ; i t e m & g t ; & l t ; k e y & g t ; & l t ; s t r i n g & g t ; P o r t   S h e l d o n & l t ; / s t r i n g & g t ; & l t ; / k e y & g t ; & l t ; v a l u e & g t ; & l t ; s t r i n g & g t ; E m p t y & l t ; / s t r i n g & g t ; & l t ; / v a l u e & g t ; & l t ; / i t e m & g t ; & l t ; i t e m & g t ; & l t ; k e y & g t ; & l t ; s t r i n g & g t ; S t r a d e   B & l t ; / s t r i n g & g t ; & l t ; / k e y & g t ; & l t ; v a l u e & g t ; & l t ; s t r i n g & g t ; E m p t y & l t ; / s t r i n g & g t ; & l t ; / v a l u e & g t ; & l t ; / i t e m & g t ; & l t ; i t e m & g t ; & l t ; k e y & g t ; & l t ; s t r i n g & g t ; D e v o s & l t ; / s t r i n g & g t ; & l t ; / k e y & g t ; & l t ; v a l u e & g t ; & l t ; s t r i n g & g t ; B i g I n t & l t ; / s t r i n g & g t ; & l t ; / v a l u e & g t ; & l t ; / i t e m & g t ; & l t ; i t e m & g t ; & l t ; k e y & g t ; & l t ; s t r i n g & g t ; T o t a l & l t ; / s t r i n g & g t ; & l t ; / k e y & g t ; & l t ; v a l u e & g t ; & l t ; s t r i n g & g t ; B i g I n t & l t ; / s t r i n g & g t ; & l t ; / v a l u e & g t ; & l t ; / i t e m & g t ; & l t ; / C o l u m n S u g g e s t e d T y p e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 / & g t ; & l t ; C o l u m n W i d t h s & g t ; & l t ; i t e m & g t ; & l t ; k e y & g t ; & l t ; s t r i n g & g t ; L a s t   N a m e & l t ; / s t r i n g & g t ; & l t ; / k e y & g t ; & l t ; v a l u e & g t ; & l t ; i n t & g t ; 1 1 6 & l t ; / i n t & g t ; & l t ; / v a l u e & g t ; & l t ; / i t e m & g t ; & l t ; i t e m & g t ; & l t ; k e y & g t ; & l t ; s t r i n g & g t ; F i r s t   N a m e & l t ; / s t r i n g & g t ; & l t ; / k e y & g t ; & l t ; v a l u e & g t ; & l t ; i n t & g t ; 1 1 8 & l t ; / i n t & g t ; & l t ; / v a l u e & g t ; & l t ; / i t e m & g t ; & l t ; i t e m & g t ; & l t ; k e y & g t ; & l t ; s t r i n g & g t ; T e a m & l t ; / s t r i n g & g t ; & l t ; / k e y & g t ; & l t ; v a l u e & g t ; & l t ; i n t & g t ; 7 7 & l t ; / i n t & g t ; & l t ; / v a l u e & g t ; & l t ; / i t e m & g t ; & l t ; i t e m & g t ; & l t ; k e y & g t ; & l t ; s t r i n g & g t ; P o r t   C i t y & l t ; / s t r i n g & g t ; & l t ; / k e y & g t ; & l t ; v a l u e & g t ; & l t ; i n t & g t ; 1 0 3 & l t ; / i n t & g t ; & l t ; / v a l u e & g t ; & l t ; / i t e m & g t ; & l t ; i t e m & g t ; & l t ; k e y & g t ; & l t ; s t r i n g & g t ; W h t   L a k e & l t ; / s t r i n g & g t ; & l t ; / k e y & g t ; & l t ; v a l u e & g t ; & l t ; i n t & g t ; 1 0 9 & l t ; / i n t & g t ; & l t ; / v a l u e & g t ; & l t ; / i t e m & g t ; & l t ; i t e m & g t ; & l t ; k e y & g t ; & l t ; s t r i n g & g t ; W a t e r f o r d & l t ; / s t r i n g & g t ; & l t ; / k e y & g t ; & l t ; v a l u e & g t ; & l t ; i n t & g t ; 1 1 2 & l t ; / i n t & g t ; & l t ; / v a l u e & g t ; & l t ; / i t e m & g t ; & l t ; i t e m & g t ; & l t ; k e y & g t ; & l t ; s t r i n g & g t ; C y c l e   L a w & l t ; / s t r i n g & g t ; & l t ; / k e y & g t ; & l t ; v a l u e & g t ; & l t ; i n t & g t ; 1 1 5 & l t ; / i n t & g t ; & l t ; / v a l u e & g t ; & l t ; / i t e m & g t ; & l t ; i t e m & g t ; & l t ; k e y & g t ; & l t ; s t r i n g & g t ; G r e a t   L a k e & l t ; / s t r i n g & g t ; & l t ; / k e y & g t ; & l t ; v a l u e & g t ; & l t ; i n t & g t ; 1 1 9 & l t ; / i n t & g t ; & l t ; / v a l u e & g t ; & l t ; / i t e m & g t ; & l t ; i t e m & g t ; & l t ; k e y & g t ; & l t ; s t r i n g & g t ; C o r k t o w n & l t ; / s t r i n g & g t ; & l t ; / k e y & g t ; & l t ; v a l u e & g t ; & l t ; i n t & g t ; 1 0 7 & l t ; / i n t & g t ; & l t ; / v a l u e & g t ; & l t ; / i t e m & g t ; & l t ; i t e m & g t ; & l t ; k e y & g t ; & l t ; s t r i n g & g t ; P o r t   S h e l d o n & l t ; / s t r i n g & g t ; & l t ; / k e y & g t ; & l t ; v a l u e & g t ; & l t ; i n t & g t ; 1 3 3 & l t ; / i n t & g t ; & l t ; / v a l u e & g t ; & l t ; / i t e m & g t ; & l t ; i t e m & g t ; & l t ; k e y & g t ; & l t ; s t r i n g & g t ; S t r a d e   B & l t ; / s t r i n g & g t ; & l t ; / k e y & g t ; & l t ; v a l u e & g t ; & l t ; i n t & g t ; 1 0 3 & l t ; / i n t & g t ; & l t ; / v a l u e & g t ; & l t ; / i t e m & g t ; & l t ; i t e m & g t ; & l t ; k e y & g t ; & l t ; s t r i n g & g t ; D e v o s & l t ; / s t r i n g & g t ; & l t ; / k e y & g t ; & l t ; v a l u e & g t ; & l t ; i n t & g t ; 8 4 & l t ; / i n t & g t ; & l t ; / v a l u e & g t ; & l t ; / i t e m & g t ; & l t ; i t e m & g t ; & l t ; k e y & g t ; & l t ; s t r i n g & g t ; T o t a l & l t ; / s t r i n g & g t ; & l t ; / k e y & g t ; & l t ; v a l u e & g t ; & l t ; i n t & g t ; 7 1 & l t ; / i n t & g t ; & l t ; / v a l u e & g t ; & l t ; / i t e m & g t ; & l t ; / C o l u m n W i d t h s & g t ; & l t ; C o l u m n D i s p l a y I n d e x & g t ; & l t ; i t e m & g t ; & l t ; k e y & g t ; & l t ; s t r i n g & g t ; L a s t   N a m e & l t ; / s t r i n g & g t ; & l t ; / k e y & g t ; & l t ; v a l u e & g t ; & l t ; i n t & g t ; 0 & l t ; / i n t & g t ; & l t ; / v a l u e & g t ; & l t ; / i t e m & g t ; & l t ; i t e m & g t ; & l t ; k e y & g t ; & l t ; s t r i n g & g t ; F i r s t   N a m e & l t ; / s t r i n g & g t ; & l t ; / k e y & g t ; & l t ; v a l u e & g t ; & l t ; i n t & g t ; 1 & l t ; / i n t & g t ; & l t ; / v a l u e & g t ; & l t ; / i t e m & g t ; & l t ; i t e m & g t ; & l t ; k e y & g t ; & l t ; s t r i n g & g t ; T e a m & l t ; / s t r i n g & g t ; & l t ; / k e y & g t ; & l t ; v a l u e & g t ; & l t ; i n t & g t ; 2 & l t ; / i n t & g t ; & l t ; / v a l u e & g t ; & l t ; / i t e m & g t ; & l t ; i t e m & g t ; & l t ; k e y & g t ; & l t ; s t r i n g & g t ; P o r t   C i t y & l t ; / s t r i n g & g t ; & l t ; / k e y & g t ; & l t ; v a l u e & g t ; & l t ; i n t & g t ; 3 & l t ; / i n t & g t ; & l t ; / v a l u e & g t ; & l t ; / i t e m & g t ; & l t ; i t e m & g t ; & l t ; k e y & g t ; & l t ; s t r i n g & g t ; W h t   L a k e & l t ; / s t r i n g & g t ; & l t ; / k e y & g t ; & l t ; v a l u e & g t ; & l t ; i n t & g t ; 4 & l t ; / i n t & g t ; & l t ; / v a l u e & g t ; & l t ; / i t e m & g t ; & l t ; i t e m & g t ; & l t ; k e y & g t ; & l t ; s t r i n g & g t ; W a t e r f o r d & l t ; / s t r i n g & g t ; & l t ; / k e y & g t ; & l t ; v a l u e & g t ; & l t ; i n t & g t ; 5 & l t ; / i n t & g t ; & l t ; / v a l u e & g t ; & l t ; / i t e m & g t ; & l t ; i t e m & g t ; & l t ; k e y & g t ; & l t ; s t r i n g & g t ; C y c l e   L a w & l t ; / s t r i n g & g t ; & l t ; / k e y & g t ; & l t ; v a l u e & g t ; & l t ; i n t & g t ; 6 & l t ; / i n t & g t ; & l t ; / v a l u e & g t ; & l t ; / i t e m & g t ; & l t ; i t e m & g t ; & l t ; k e y & g t ; & l t ; s t r i n g & g t ; G r e a t   L a k e & l t ; / s t r i n g & g t ; & l t ; / k e y & g t ; & l t ; v a l u e & g t ; & l t ; i n t & g t ; 7 & l t ; / i n t & g t ; & l t ; / v a l u e & g t ; & l t ; / i t e m & g t ; & l t ; i t e m & g t ; & l t ; k e y & g t ; & l t ; s t r i n g & g t ; C o r k t o w n & l t ; / s t r i n g & g t ; & l t ; / k e y & g t ; & l t ; v a l u e & g t ; & l t ; i n t & g t ; 8 & l t ; / i n t & g t ; & l t ; / v a l u e & g t ; & l t ; / i t e m & g t ; & l t ; i t e m & g t ; & l t ; k e y & g t ; & l t ; s t r i n g & g t ; P o r t   S h e l d o n & l t ; / s t r i n g & g t ; & l t ; / k e y & g t ; & l t ; v a l u e & g t ; & l t ; i n t & g t ; 9 & l t ; / i n t & g t ; & l t ; / v a l u e & g t ; & l t ; / i t e m & g t ; & l t ; i t e m & g t ; & l t ; k e y & g t ; & l t ; s t r i n g & g t ; S t r a d e   B & l t ; / s t r i n g & g t ; & l t ; / k e y & g t ; & l t ; v a l u e & g t ; & l t ; i n t & g t ; 1 0 & l t ; / i n t & g t ; & l t ; / v a l u e & g t ; & l t ; / i t e m & g t ; & l t ; i t e m & g t ; & l t ; k e y & g t ; & l t ; s t r i n g & g t ; D e v o s & l t ; / s t r i n g & g t ; & l t ; / k e y & g t ; & l t ; v a l u e & g t ; & l t ; i n t & g t ; 1 1 & l t ; / i n t & g t ; & l t ; / v a l u e & g t ; & l t ; / i t e m & g t ; & l t ; i t e m & g t ; & l t ; k e y & g t ; & l t ; s t r i n g & g t ; T o t a l & l t ; / s t r i n g & g t ; & l t ; / k e y & g t ; & l t ; v a l u e & g t ; & l t ; i n t & g t ; 1 2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13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4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 M e n 1 2 3 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 M e n 1 2 3 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 C o l u m n s \ L a s t   N a m e < / K e y > < / D i a g r a m O b j e c t K e y > < D i a g r a m O b j e c t K e y > < K e y > C o l u m n s \ F i r s t   N a m e < / K e y > < / D i a g r a m O b j e c t K e y > < D i a g r a m O b j e c t K e y > < K e y > C o l u m n s \ T e a m < / K e y > < / D i a g r a m O b j e c t K e y > < D i a g r a m O b j e c t K e y > < K e y > C o l u m n s \ P o r t   C i t y < / K e y > < / D i a g r a m O b j e c t K e y > < D i a g r a m O b j e c t K e y > < K e y > C o l u m n s \ W h t   L a k e < / K e y > < / D i a g r a m O b j e c t K e y > < D i a g r a m O b j e c t K e y > < K e y > C o l u m n s \ W a t e r f o r d < / K e y > < / D i a g r a m O b j e c t K e y > < D i a g r a m O b j e c t K e y > < K e y > C o l u m n s \ C y c l e   L a w < / K e y > < / D i a g r a m O b j e c t K e y > < D i a g r a m O b j e c t K e y > < K e y > C o l u m n s \ G r e a t   L a k e < / K e y > < / D i a g r a m O b j e c t K e y > < D i a g r a m O b j e c t K e y > < K e y > C o l u m n s \ C o r k t o w n < / K e y > < / D i a g r a m O b j e c t K e y > < D i a g r a m O b j e c t K e y > < K e y > C o l u m n s \ P o r t   S h e l d o n < / K e y > < / D i a g r a m O b j e c t K e y > < D i a g r a m O b j e c t K e y > < K e y > C o l u m n s \ S t r a d e   B < / K e y > < / D i a g r a m O b j e c t K e y > < D i a g r a m O b j e c t K e y > < K e y > C o l u m n s \ D e v o s < / K e y > < / D i a g r a m O b j e c t K e y > < D i a g r a m O b j e c t K e y > < K e y > C o l u m n s \ T o p   6 < / K e y > < / D i a g r a m O b j e c t K e y > < D i a g r a m O b j e c t K e y > < K e y > C o l u m n s \ S e r i e s   S c o r e 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 9 < / F o c u s C o l u m n > < F o c u s R o w > 4 < / F o c u s R o w > < S e l e c t i o n E n d C o l u m n > 9 < / S e l e c t i o n E n d C o l u m n > < S e l e c t i o n E n d R o w > 4 < / S e l e c t i o n E n d R o w > < S e l e c t i o n S t a r t C o l u m n > 9 < / S e l e c t i o n S t a r t C o l u m n > < S e l e c t i o n S t a r t R o w > 4 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 C o l u m n s \ L a s t   N a m e 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 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 C o l u m n s \ T e a m 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 C o l u m n s \ P o r t   C i t y 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 C o l u m n s \ W h t   L a k e 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 C o l u m n s \ W a t e r f o r d 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 C o l u m n s \ C y c l e   L a w 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 C o l u m n s \ G r e a t   L a k e 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 C o l u m n s \ C o r k t o w n 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 C o l u m n s \ P o r t   S h e l d o n 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 C o l u m n s \ S t r a d e   B 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 C o l u m n s \ D e v o s 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 C o l u m n s \ T o p   6 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 C o l u m n s \ S e r i e s   S c o r e 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 M e n 3 4 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 M e n 3 4 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 C o l u m n s \ L a s t   N a m e < / K e y > < / D i a g r a m O b j e c t K e y > < D i a g r a m O b j e c t K e y > < K e y > C o l u m n s \ F i r s t   N a m e < / K e y > < / D i a g r a m O b j e c t K e y > < D i a g r a m O b j e c t K e y > < K e y > C o l u m n s \ T e a m < / K e y > < / D i a g r a m O b j e c t K e y > < D i a g r a m O b j e c t K e y > < K e y > C o l u m n s \ P o r t   C i t y < / K e y > < / D i a g r a m O b j e c t K e y > < D i a g r a m O b j e c t K e y > < K e y > C o l u m n s \ W h t   L a k e < / K e y > < / D i a g r a m O b j e c t K e y > < D i a g r a m O b j e c t K e y > < K e y > C o l u m n s \ W a t e r f o r d < / K e y > < / D i a g r a m O b j e c t K e y > < D i a g r a m O b j e c t K e y > < K e y > C o l u m n s \ C y c l e   L a w < / K e y > < / D i a g r a m O b j e c t K e y > < D i a g r a m O b j e c t K e y > < K e y > C o l u m n s \ G r e a t   L a k e < / K e y > < / D i a g r a m O b j e c t K e y > < D i a g r a m O b j e c t K e y > < K e y > C o l u m n s \ C o r k t o w n < / K e y > < / D i a g r a m O b j e c t K e y > < D i a g r a m O b j e c t K e y > < K e y > C o l u m n s \ P o r t   S h e l d o n < / K e y > < / D i a g r a m O b j e c t K e y > < D i a g r a m O b j e c t K e y > < K e y > C o l u m n s \ S t r a d e   B < / K e y > < / D i a g r a m O b j e c t K e y > < D i a g r a m O b j e c t K e y > < K e y > C o l u m n s \ D e v o s < / K e y > < / D i a g r a m O b j e c t K e y > < D i a g r a m O b j e c t K e y > < K e y > C o l u m n s \ S e r i e s   S c o r e 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 C o l u m n s \ L a s t   N a m e 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 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 C o l u m n s \ T e a m 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 C o l u m n s \ P o r t   C i t y 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 C o l u m n s \ W h t   L a k e 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 C o l u m n s \ W a t e r f o r d 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 C o l u m n s \ C y c l e   L a w 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 C o l u m n s \ G r e a t   L a k e 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 C o l u m n s \ C o r k t o w n 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 C o l u m n s \ P o r t   S h e l d o n 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 C o l u m n s \ S t r a d e   B 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 C o l u m n s \ D e v o s 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 C o l u m n s \ S e r i e s   S c o r e 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 M e n 4 5 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 M e n 4 5 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 C o l u m n s \ L a s t   N a m e < / K e y > < / D i a g r a m O b j e c t K e y > < D i a g r a m O b j e c t K e y > < K e y > C o l u m n s \ F i r s t   N a m e < / K e y > < / D i a g r a m O b j e c t K e y > < D i a g r a m O b j e c t K e y > < K e y > C o l u m n s \ T e a m < / K e y > < / D i a g r a m O b j e c t K e y > < D i a g r a m O b j e c t K e y > < K e y > C o l u m n s \ P o r t   C i t y < / K e y > < / D i a g r a m O b j e c t K e y > < D i a g r a m O b j e c t K e y > < K e y > C o l u m n s \ W h t   L a k e < / K e y > < / D i a g r a m O b j e c t K e y > < D i a g r a m O b j e c t K e y > < K e y > C o l u m n s \ W a t e r f o r d < / K e y > < / D i a g r a m O b j e c t K e y > < D i a g r a m O b j e c t K e y > < K e y > C o l u m n s \ C y c l e   L a w < / K e y > < / D i a g r a m O b j e c t K e y > < D i a g r a m O b j e c t K e y > < K e y > C o l u m n s \ G r e a t   L a k e < / K e y > < / D i a g r a m O b j e c t K e y > < D i a g r a m O b j e c t K e y > < K e y > C o l u m n s \ C o r k t o w n < / K e y > < / D i a g r a m O b j e c t K e y > < D i a g r a m O b j e c t K e y > < K e y > C o l u m n s \ P o r t   S h e l d o n < / K e y > < / D i a g r a m O b j e c t K e y > < D i a g r a m O b j e c t K e y > < K e y > C o l u m n s \ S t r a d e   B < / K e y > < / D i a g r a m O b j e c t K e y > < D i a g r a m O b j e c t K e y > < K e y > C o l u m n s \ D e v o s < / K e y > < / D i a g r a m O b j e c t K e y > < D i a g r a m O b j e c t K e y > < K e y > C o l u m n s \ S e r i e s   T o t a l 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 C o l u m n s \ L a s t   N a m e 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 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 C o l u m n s \ T e a m 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 C o l u m n s \ P o r t   C i t y 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 C o l u m n s \ W h t   L a k e 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 C o l u m n s \ W a t e r f o r d 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 C o l u m n s \ C y c l e   L a w 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 C o l u m n s \ G r e a t   L a k e 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 C o l u m n s \ C o r k t o w n 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 C o l u m n s \ P o r t   S h e l d o n 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 C o l u m n s \ S t r a d e   B 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 C o l u m n s \ D e v o s 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 C o l u m n s \ S e r i e s   T o t a l 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 W 1 2 3 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 W 1 2 3 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 C o l u m n s \ L a s t   N a m e < / K e y > < / D i a g r a m O b j e c t K e y > < D i a g r a m O b j e c t K e y > < K e y > C o l u m n s \ F i r s t   N a m e < / K e y > < / D i a g r a m O b j e c t K e y > < D i a g r a m O b j e c t K e y > < K e y > C o l u m n s \ T e a m < / K e y > < / D i a g r a m O b j e c t K e y > < D i a g r a m O b j e c t K e y > < K e y > C o l u m n s \ P o r t   C i t y < / K e y > < / D i a g r a m O b j e c t K e y > < D i a g r a m O b j e c t K e y > < K e y > C o l u m n s \ W h t   L a k e < / K e y > < / D i a g r a m O b j e c t K e y > < D i a g r a m O b j e c t K e y > < K e y > C o l u m n s \ W a t e r f o r d < / K e y > < / D i a g r a m O b j e c t K e y > < D i a g r a m O b j e c t K e y > < K e y > C o l u m n s \ C y c l e   L a w < / K e y > < / D i a g r a m O b j e c t K e y > < D i a g r a m O b j e c t K e y > < K e y > C o l u m n s \ G r e a t   L a k e < / K e y > < / D i a g r a m O b j e c t K e y > < D i a g r a m O b j e c t K e y > < K e y > C o l u m n s \ C o r k t o w n < / K e y > < / D i a g r a m O b j e c t K e y > < D i a g r a m O b j e c t K e y > < K e y > C o l u m n s \ P o r t   S h e l d o n < / K e y > < / D i a g r a m O b j e c t K e y > < D i a g r a m O b j e c t K e y > < K e y > C o l u m n s \ S t r a d e   B < / K e y > < / D i a g r a m O b j e c t K e y > < D i a g r a m O b j e c t K e y > < K e y > C o l u m n s \ D e v o s < / K e y > < / D i a g r a m O b j e c t K e y > < D i a g r a m O b j e c t K e y > < K e y > C o l u m n s \ S e r i e s   S c o r e 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 C o l u m n s \ L a s t   N a m e 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 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 C o l u m n s \ T e a m 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 C o l u m n s \ P o r t   C i t y 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 C o l u m n s \ W h t   L a k e 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 C o l u m n s \ W a t e r f o r d 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 C o l u m n s \ C y c l e   L a w 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 C o l u m n s \ G r e a t   L a k e 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 C o l u m n s \ C o r k t o w n 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 C o l u m n s \ P o r t   S h e l d o n 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 C o l u m n s \ S t r a d e   B 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 C o l u m n s \ D e v o s 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 C o l u m n s \ S e r i e s   S c o r e 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 M M 3 5 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 M M 3 5 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 C o l u m n s \ L a s t   N a m e < / K e y > < / D i a g r a m O b j e c t K e y > < D i a g r a m O b j e c t K e y > < K e y > C o l u m n s \ F i r s t   N a m e < / K e y > < / D i a g r a m O b j e c t K e y > < D i a g r a m O b j e c t K e y > < K e y > C o l u m n s \ T e a m < / K e y > < / D i a g r a m O b j e c t K e y > < D i a g r a m O b j e c t K e y > < K e y > C o l u m n s \ P o r t   C i t y < / K e y > < / D i a g r a m O b j e c t K e y > < D i a g r a m O b j e c t K e y > < K e y > C o l u m n s \ W h t   L a k e < / K e y > < / D i a g r a m O b j e c t K e y > < D i a g r a m O b j e c t K e y > < K e y > C o l u m n s \ W a t e r f o r d < / K e y > < / D i a g r a m O b j e c t K e y > < D i a g r a m O b j e c t K e y > < K e y > C o l u m n s \ C y c l e   L a w < / K e y > < / D i a g r a m O b j e c t K e y > < D i a g r a m O b j e c t K e y > < K e y > C o l u m n s \ G r e a t   L a k e < / K e y > < / D i a g r a m O b j e c t K e y > < D i a g r a m O b j e c t K e y > < K e y > C o l u m n s \ C o r k t o w n < / K e y > < / D i a g r a m O b j e c t K e y > < D i a g r a m O b j e c t K e y > < K e y > C o l u m n s \ P o r t   S h e l d o n < / K e y > < / D i a g r a m O b j e c t K e y > < D i a g r a m O b j e c t K e y > < K e y > C o l u m n s \ S t r a d e   B < / K e y > < / D i a g r a m O b j e c t K e y > < D i a g r a m O b j e c t K e y > < K e y > C o l u m n s \ D e v o s < / K e y > < / D i a g r a m O b j e c t K e y > < D i a g r a m O b j e c t K e y > < K e y > C o l u m n s \ S e r i e s   S c o r e 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 C o l u m n s \ L a s t   N a m e 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 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 C o l u m n s \ T e a m 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 C o l u m n s \ P o r t   C i t y 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 C o l u m n s \ W h t   L a k e 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 C o l u m n s \ W a t e r f o r d 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 C o l u m n s \ C y c l e   L a w 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 C o l u m n s \ G r e a t   L a k e 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 C o l u m n s \ C o r k t o w n 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 C o l u m n s \ P o r t   S h e l d o n 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 C o l u m n s \ S t r a d e   B 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 C o l u m n s \ D e v o s 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 C o l u m n s \ S e r i e s   S c o r e 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 M M 4 5 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 M M 4 5 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 C o l u m n s \ L a s t   N a m e < / K e y > < / D i a g r a m O b j e c t K e y > < D i a g r a m O b j e c t K e y > < K e y > C o l u m n s \ F i r s t   N a m e < / K e y > < / D i a g r a m O b j e c t K e y > < D i a g r a m O b j e c t K e y > < K e y > C o l u m n s \ T e a m < / K e y > < / D i a g r a m O b j e c t K e y > < D i a g r a m O b j e c t K e y > < K e y > C o l u m n s \ P o r t   C i t y < / K e y > < / D i a g r a m O b j e c t K e y > < D i a g r a m O b j e c t K e y > < K e y > C o l u m n s \ W h t   L a k e < / K e y > < / D i a g r a m O b j e c t K e y > < D i a g r a m O b j e c t K e y > < K e y > C o l u m n s \ W a t e r f o r d < / K e y > < / D i a g r a m O b j e c t K e y > < D i a g r a m O b j e c t K e y > < K e y > C o l u m n s \ C y c l e   L a w < / K e y > < / D i a g r a m O b j e c t K e y > < D i a g r a m O b j e c t K e y > < K e y > C o l u m n s \ G r e a t   L a k e < / K e y > < / D i a g r a m O b j e c t K e y > < D i a g r a m O b j e c t K e y > < K e y > C o l u m n s \ C o r k t o w n < / K e y > < / D i a g r a m O b j e c t K e y > < D i a g r a m O b j e c t K e y > < K e y > C o l u m n s \ P o r t   S h e l d o n < / K e y > < / D i a g r a m O b j e c t K e y > < D i a g r a m O b j e c t K e y > < K e y > C o l u m n s \ S t r a d e   B < / K e y > < / D i a g r a m O b j e c t K e y > < D i a g r a m O b j e c t K e y > < K e y > C o l u m n s \ D e v o s < / K e y > < / D i a g r a m O b j e c t K e y > < D i a g r a m O b j e c t K e y > < K e y > C o l u m n s \ T o t a l 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 C o l u m n s \ L a s t   N a m e 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 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 C o l u m n s \ T e a m 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 C o l u m n s \ P o r t   C i t y 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 C o l u m n s \ W h t   L a k e 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 C o l u m n s \ W a t e r f o r d 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 C o l u m n s \ C y c l e   L a w 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 C o l u m n s \ G r e a t   L a k e 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 C o l u m n s \ C o r k t o w n 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 C o l u m n s \ P o r t   S h e l d o n 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 C o l u m n s \ S t r a d e   B 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 C o l u m n s \ D e v o s 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 M M 5 5 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 M M 5 5 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 C o l u m n s \ L a s t   N a m e < / K e y > < / D i a g r a m O b j e c t K e y > < D i a g r a m O b j e c t K e y > < K e y > C o l u m n s \ F i r s t   N a m e < / K e y > < / D i a g r a m O b j e c t K e y > < D i a g r a m O b j e c t K e y > < K e y > C o l u m n s \ T e a m < / K e y > < / D i a g r a m O b j e c t K e y > < D i a g r a m O b j e c t K e y > < K e y > C o l u m n s \ P o r t   C i t y < / K e y > < / D i a g r a m O b j e c t K e y > < D i a g r a m O b j e c t K e y > < K e y > C o l u m n s \ W h t   L a k e < / K e y > < / D i a g r a m O b j e c t K e y > < D i a g r a m O b j e c t K e y > < K e y > C o l u m n s \ W a t e r f o r d < / K e y > < / D i a g r a m O b j e c t K e y > < D i a g r a m O b j e c t K e y > < K e y > C o l u m n s \ C y c l e   L a w < / K e y > < / D i a g r a m O b j e c t K e y > < D i a g r a m O b j e c t K e y > < K e y > C o l u m n s \ G r e a t   L a k e < / K e y > < / D i a g r a m O b j e c t K e y > < D i a g r a m O b j e c t K e y > < K e y > C o l u m n s \ C o r k t o w n < / K e y > < / D i a g r a m O b j e c t K e y > < D i a g r a m O b j e c t K e y > < K e y > C o l u m n s \ P o r t   S h e l d o n < / K e y > < / D i a g r a m O b j e c t K e y > < D i a g r a m O b j e c t K e y > < K e y > C o l u m n s \ S t r a d e   B < / K e y > < / D i a g r a m O b j e c t K e y > < D i a g r a m O b j e c t K e y > < K e y > C o l u m n s \ D e v o s < / K e y > < / D i a g r a m O b j e c t K e y > < D i a g r a m O b j e c t K e y > < K e y > C o l u m n s \ T o t a l 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 C o l u m n s \ L a s t   N a m e 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 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 C o l u m n s \ T e a m 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 C o l u m n s \ P o r t   C i t y 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 C o l u m n s \ W h t   L a k e 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 C o l u m n s \ W a t e r f o r d 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 C o l u m n s \ C y c l e   L a w 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 C o l u m n s \ G r e a t   L a k e 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 C o l u m n s \ C o r k t o w n 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 C o l u m n s \ P o r t   S h e l d o n 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 C o l u m n s \ S t r a d e   B 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 C o l u m n s \ D e v o s 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 W 4 5 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 W 4 5 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 C o l u m n s \ L a s t   N a m e < / K e y > < / D i a g r a m O b j e c t K e y > < D i a g r a m O b j e c t K e y > < K e y > C o l u m n s \ F i r s t   N a m e < / K e y > < / D i a g r a m O b j e c t K e y > < D i a g r a m O b j e c t K e y > < K e y > C o l u m n s \ T e a m < / K e y > < / D i a g r a m O b j e c t K e y > < D i a g r a m O b j e c t K e y > < K e y > C o l u m n s \ P o r t   C i t y < / K e y > < / D i a g r a m O b j e c t K e y > < D i a g r a m O b j e c t K e y > < K e y > C o l u m n s \ W h t   L a k e < / K e y > < / D i a g r a m O b j e c t K e y > < D i a g r a m O b j e c t K e y > < K e y > C o l u m n s \ W a t e r f o r d < / K e y > < / D i a g r a m O b j e c t K e y > < D i a g r a m O b j e c t K e y > < K e y > C o l u m n s \ C y c l e   L a w < / K e y > < / D i a g r a m O b j e c t K e y > < D i a g r a m O b j e c t K e y > < K e y > C o l u m n s \ G r e a t   L a k e < / K e y > < / D i a g r a m O b j e c t K e y > < D i a g r a m O b j e c t K e y > < K e y > C o l u m n s \ C o r k t o w n < / K e y > < / D i a g r a m O b j e c t K e y > < D i a g r a m O b j e c t K e y > < K e y > C o l u m n s \ P o r t   S h e l d o n < / K e y > < / D i a g r a m O b j e c t K e y > < D i a g r a m O b j e c t K e y > < K e y > C o l u m n s \ S t r a d e   B < / K e y > < / D i a g r a m O b j e c t K e y > < D i a g r a m O b j e c t K e y > < K e y > C o l u m n s \ D e v o s < / K e y > < / D i a g r a m O b j e c t K e y > < D i a g r a m O b j e c t K e y > < K e y > C o l u m n s \ T o t a l 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 C o l u m n s \ L a s t   N a m e 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 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 C o l u m n s \ T e a m 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 C o l u m n s \ P o r t   C i t y 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 C o l u m n s \ W h t   L a k e 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 C o l u m n s \ W a t e r f o r d 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 C o l u m n s \ C y c l e   L a w 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 C o l u m n s \ G r e a t   L a k e 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 C o l u m n s \ C o r k t o w n 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 C o l u m n s \ P o r t   S h e l d o n 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 C o l u m n s \ S t r a d e   B 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 C o l u m n s \ D e v o s 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 W M a s 4 5 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 W M a s 4 5 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 C o l u m n s \ L a s t   N a m e < / K e y > < / D i a g r a m O b j e c t K e y > < D i a g r a m O b j e c t K e y > < K e y > C o l u m n s \ F i r s t   N a m e < / K e y > < / D i a g r a m O b j e c t K e y > < D i a g r a m O b j e c t K e y > < K e y > C o l u m n s \ T e a m < / K e y > < / D i a g r a m O b j e c t K e y > < D i a g r a m O b j e c t K e y > < K e y > C o l u m n s \ P o r t   C i t y < / K e y > < / D i a g r a m O b j e c t K e y > < D i a g r a m O b j e c t K e y > < K e y > C o l u m n s \ W h t   L a k e < / K e y > < / D i a g r a m O b j e c t K e y > < D i a g r a m O b j e c t K e y > < K e y > C o l u m n s \ W a t e r f o r d < / K e y > < / D i a g r a m O b j e c t K e y > < D i a g r a m O b j e c t K e y > < K e y > C o l u m n s \ C y c l e   L a w < / K e y > < / D i a g r a m O b j e c t K e y > < D i a g r a m O b j e c t K e y > < K e y > C o l u m n s \ G r e a t   L a k e < / K e y > < / D i a g r a m O b j e c t K e y > < D i a g r a m O b j e c t K e y > < K e y > C o l u m n s \ C o r k t o w n < / K e y > < / D i a g r a m O b j e c t K e y > < D i a g r a m O b j e c t K e y > < K e y > C o l u m n s \ P o r t   S h e l d o n < / K e y > < / D i a g r a m O b j e c t K e y > < D i a g r a m O b j e c t K e y > < K e y > C o l u m n s \ S t r a d e   B < / K e y > < / D i a g r a m O b j e c t K e y > < D i a g r a m O b j e c t K e y > < K e y > C o l u m n s \ D e v o s < / K e y > < / D i a g r a m O b j e c t K e y > < D i a g r a m O b j e c t K e y > < K e y > C o l u m n s \ T o t a l 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 C o l u m n s \ L a s t   N a m e 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 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 C o l u m n s \ T e a m 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 C o l u m n s \ P o r t   C i t y 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 C o l u m n s \ W h t   L a k e 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 C o l u m n s \ W a t e r f o r d 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 C o l u m n s \ C y c l e   L a w 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 C o l u m n s \ G r e a t   L a k e 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 C o l u m n s \ C o r k t o w n 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 C o l u m n s \ P o r t   S h e l d o n 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 C o l u m n s \ S t r a d e   B 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 C o l u m n s \ D e v o s 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 W J u n 9 1 3 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 W J u n 9 1 3 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 C o l u m n s \ L a s t   N a m e < / K e y > < / D i a g r a m O b j e c t K e y > < D i a g r a m O b j e c t K e y > < K e y > C o l u m n s \ F i r s t   N a m e < / K e y > < / D i a g r a m O b j e c t K e y > < D i a g r a m O b j e c t K e y > < K e y > C o l u m n s \ T e a m < / K e y > < / D i a g r a m O b j e c t K e y > < D i a g r a m O b j e c t K e y > < K e y > C o l u m n s \ P o r t   C i t y < / K e y > < / D i a g r a m O b j e c t K e y > < D i a g r a m O b j e c t K e y > < K e y > C o l u m n s \ W h t   L a k e < / K e y > < / D i a g r a m O b j e c t K e y > < D i a g r a m O b j e c t K e y > < K e y > C o l u m n s \ W a t e r f o r d < / K e y > < / D i a g r a m O b j e c t K e y > < D i a g r a m O b j e c t K e y > < K e y > C o l u m n s \ C y c l e   L a w < / K e y > < / D i a g r a m O b j e c t K e y > < D i a g r a m O b j e c t K e y > < K e y > C o l u m n s \ G r e a t   L a k e < / K e y > < / D i a g r a m O b j e c t K e y > < D i a g r a m O b j e c t K e y > < K e y > C o l u m n s \ C o r k t o w n < / K e y > < / D i a g r a m O b j e c t K e y > < D i a g r a m O b j e c t K e y > < K e y > C o l u m n s \ P o r t   S h e l d o n < / K e y > < / D i a g r a m O b j e c t K e y > < D i a g r a m O b j e c t K e y > < K e y > C o l u m n s \ S t r a d e   B < / K e y > < / D i a g r a m O b j e c t K e y > < D i a g r a m O b j e c t K e y > < K e y > C o l u m n s \ D e v o s < / K e y > < / D i a g r a m O b j e c t K e y > < D i a g r a m O b j e c t K e y > < K e y > C o l u m n s \ T o t a l 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 C o l u m n s \ L a s t   N a m e 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 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 C o l u m n s \ T e a m 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 C o l u m n s \ P o r t   C i t y 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 C o l u m n s \ W h t   L a k e 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 C o l u m n s \ W a t e r f o r d 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 C o l u m n s \ C y c l e   L a w 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 C o l u m n s \ G r e a t   L a k e 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 C o l u m n s \ C o r k t o w n 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 C o l u m n s \ P o r t   S h e l d o n 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 C o l u m n s \ S t r a d e   B 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 C o l u m n s \ D e v o s 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 M J U 9 1 3 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 M J U 9 1 3 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 C o l u m n s \ L a s t   N a m e < / K e y > < / D i a g r a m O b j e c t K e y > < D i a g r a m O b j e c t K e y > < K e y > C o l u m n s \ F i r s t   N a m e < / K e y > < / D i a g r a m O b j e c t K e y > < D i a g r a m O b j e c t K e y > < K e y > C o l u m n s \ T e a m < / K e y > < / D i a g r a m O b j e c t K e y > < D i a g r a m O b j e c t K e y > < K e y > C o l u m n s \ P o r t   C i t y < / K e y > < / D i a g r a m O b j e c t K e y > < D i a g r a m O b j e c t K e y > < K e y > C o l u m n s \ W h t   L a k e < / K e y > < / D i a g r a m O b j e c t K e y > < D i a g r a m O b j e c t K e y > < K e y > C o l u m n s \ W a t e r f o r d < / K e y > < / D i a g r a m O b j e c t K e y > < D i a g r a m O b j e c t K e y > < K e y > C o l u m n s \ C y c l e   L a w < / K e y > < / D i a g r a m O b j e c t K e y > < D i a g r a m O b j e c t K e y > < K e y > C o l u m n s \ G r e a t   L a k e < / K e y > < / D i a g r a m O b j e c t K e y > < D i a g r a m O b j e c t K e y > < K e y > C o l u m n s \ C o r k t o w n < / K e y > < / D i a g r a m O b j e c t K e y > < D i a g r a m O b j e c t K e y > < K e y > C o l u m n s \ P o r t   S h e l d o n < / K e y > < / D i a g r a m O b j e c t K e y > < D i a g r a m O b j e c t K e y > < K e y > C o l u m n s \ S t r a d e   B < / K e y > < / D i a g r a m O b j e c t K e y > < D i a g r a m O b j e c t K e y > < K e y > C o l u m n s \ D e v o s < / K e y > < / D i a g r a m O b j e c t K e y > < D i a g r a m O b j e c t K e y > < K e y > C o l u m n s \ T o t a l 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 C o l u m n s \ L a s t   N a m e 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 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 C o l u m n s \ T e a m 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 C o l u m n s \ P o r t   C i t y 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 C o l u m n s \ W h t   L a k e 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 C o l u m n s \ W a t e r f o r d 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 C o l u m n s \ C y c l e   L a w 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 C o l u m n s \ G r e a t   L a k e 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 C o l u m n s \ C o r k t o w n 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 C o l u m n s \ P o r t   S h e l d o n 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 C o l u m n s \ S t r a d e   B 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 C o l u m n s \ D e v o s 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 W J u n 1 4 1 8 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 W J u n 1 4 1 8 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 C o l u m n s \ L a s t   N a m e < / K e y > < / D i a g r a m O b j e c t K e y > < D i a g r a m O b j e c t K e y > < K e y > C o l u m n s \ F i r s t   N a m e < / K e y > < / D i a g r a m O b j e c t K e y > < D i a g r a m O b j e c t K e y > < K e y > C o l u m n s \ T e a m < / K e y > < / D i a g r a m O b j e c t K e y > < D i a g r a m O b j e c t K e y > < K e y > C o l u m n s \ P o r t   C i t y < / K e y > < / D i a g r a m O b j e c t K e y > < D i a g r a m O b j e c t K e y > < K e y > C o l u m n s \ W h t   L a k e < / K e y > < / D i a g r a m O b j e c t K e y > < D i a g r a m O b j e c t K e y > < K e y > C o l u m n s \ W a t e r f o r d < / K e y > < / D i a g r a m O b j e c t K e y > < D i a g r a m O b j e c t K e y > < K e y > C o l u m n s \ C y c l e   L a w < / K e y > < / D i a g r a m O b j e c t K e y > < D i a g r a m O b j e c t K e y > < K e y > C o l u m n s \ G r e a t   L a k e < / K e y > < / D i a g r a m O b j e c t K e y > < D i a g r a m O b j e c t K e y > < K e y > C o l u m n s \ C o r k t o w n < / K e y > < / D i a g r a m O b j e c t K e y > < D i a g r a m O b j e c t K e y > < K e y > C o l u m n s \ P o r t   S h e l d o n < / K e y > < / D i a g r a m O b j e c t K e y > < D i a g r a m O b j e c t K e y > < K e y > C o l u m n s \ S t r a d e   B < / K e y > < / D i a g r a m O b j e c t K e y > < D i a g r a m O b j e c t K e y > < K e y > C o l u m n s \ D e v o s < / K e y > < / D i a g r a m O b j e c t K e y > < D i a g r a m O b j e c t K e y > < K e y > C o l u m n s \ T o t a l 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 C o l u m n s \ L a s t   N a m e 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 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 C o l u m n s \ T e a m 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 C o l u m n s \ P o r t   C i t y 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 C o l u m n s \ W h t   L a k e 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 C o l u m n s \ W a t e r f o r d 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 C o l u m n s \ C y c l e   L a w 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 C o l u m n s \ G r e a t   L a k e 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 C o l u m n s \ C o r k t o w n 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 C o l u m n s \ P o r t   S h e l d o n 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 C o l u m n s \ S t r a d e   B 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 C o l u m n s \ D e v o s 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 M j 1 4 1 8 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 M j 1 4 1 8 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 C o l u m n s \ L a s t   N a m e < / K e y > < / D i a g r a m O b j e c t K e y > < D i a g r a m O b j e c t K e y > < K e y > C o l u m n s \ F i r s t   N a m e < / K e y > < / D i a g r a m O b j e c t K e y > < D i a g r a m O b j e c t K e y > < K e y > C o l u m n s \ T e a m < / K e y > < / D i a g r a m O b j e c t K e y > < D i a g r a m O b j e c t K e y > < K e y > C o l u m n s \ C o l u m n 1 < / K e y > < / D i a g r a m O b j e c t K e y > < D i a g r a m O b j e c t K e y > < K e y > C o l u m n s \ P o r t   C i t y < / K e y > < / D i a g r a m O b j e c t K e y > < D i a g r a m O b j e c t K e y > < K e y > C o l u m n s \ W h t   L a k e < / K e y > < / D i a g r a m O b j e c t K e y > < D i a g r a m O b j e c t K e y > < K e y > C o l u m n s \ W a t e r f o r d < / K e y > < / D i a g r a m O b j e c t K e y > < D i a g r a m O b j e c t K e y > < K e y > C o l u m n s \ C y c l e   L a w < / K e y > < / D i a g r a m O b j e c t K e y > < D i a g r a m O b j e c t K e y > < K e y > C o l u m n s \ G r e a t   L a k e < / K e y > < / D i a g r a m O b j e c t K e y > < D i a g r a m O b j e c t K e y > < K e y > C o l u m n s \ C o r k t o w n < / K e y > < / D i a g r a m O b j e c t K e y > < D i a g r a m O b j e c t K e y > < K e y > C o l u m n s \ P o r t   S h e l d o n < / K e y > < / D i a g r a m O b j e c t K e y > < D i a g r a m O b j e c t K e y > < K e y > C o l u m n s \ S t r a d e   B < / K e y > < / D i a g r a m O b j e c t K e y > < D i a g r a m O b j e c t K e y > < K e y > C o l u m n s \ D e v o s < / K e y > < / D i a g r a m O b j e c t K e y > < D i a g r a m O b j e c t K e y > < K e y > C o l u m n s \ T o t a l 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 C o l u m n s \ L a s t   N a m e 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 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 C o l u m n s \ T e a m 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 C o l u m n s \ C o l u m n 1 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 C o l u m n s \ P o r t   C i t y 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 C o l u m n s \ W h t   L a k e 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 C o l u m n s \ W a t e r f o r d 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 C o l u m n s \ C y c l e   L a w 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 C o l u m n s \ G r e a t   L a k e 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 C o l u m n s \ C o r k t o w n 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 C o l u m n s \ P o r t   S h e l d o n 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 C o l u m n s \ S t r a d e   B 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 C o l u m n s \ D e v o s 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 T a g s \ T a b l e s \ & l t ; T a b l e s \ M e n 1 2 3 & g t ; < / K e y > < / D i a g r a m O b j e c t K e y > < D i a g r a m O b j e c t K e y > < K e y > D y n a m i c   T a g s \ T a b l e s \ & l t ; T a b l e s \ M e n 3 4 & g t ; < / K e y > < / D i a g r a m O b j e c t K e y > < D i a g r a m O b j e c t K e y > < K e y > D y n a m i c   T a g s \ T a b l e s \ & l t ; T a b l e s \ M e n 4 5 & g t ; < / K e y > < / D i a g r a m O b j e c t K e y > < D i a g r a m O b j e c t K e y > < K e y > D y n a m i c   T a g s \ T a b l e s \ & l t ; T a b l e s \ W 1 2 3 & g t ; < / K e y > < / D i a g r a m O b j e c t K e y > < D i a g r a m O b j e c t K e y > < K e y > D y n a m i c   T a g s \ T a b l e s \ & l t ; T a b l e s \ M M 3 5 & g t ; < / K e y > < / D i a g r a m O b j e c t K e y > < D i a g r a m O b j e c t K e y > < K e y > D y n a m i c   T a g s \ T a b l e s \ & l t ; T a b l e s \ M M 4 5 & g t ; < / K e y > < / D i a g r a m O b j e c t K e y > < D i a g r a m O b j e c t K e y > < K e y > D y n a m i c   T a g s \ T a b l e s \ & l t ; T a b l e s \ M M 5 5 & g t ; < / K e y > < / D i a g r a m O b j e c t K e y > < D i a g r a m O b j e c t K e y > < K e y > D y n a m i c   T a g s \ T a b l e s \ & l t ; T a b l e s \ W 4 5 & g t ; < / K e y > < / D i a g r a m O b j e c t K e y > < D i a g r a m O b j e c t K e y > < K e y > D y n a m i c   T a g s \ T a b l e s \ & l t ; T a b l e s \ W M a s 4 5 & g t ; < / K e y > < / D i a g r a m O b j e c t K e y > < D i a g r a m O b j e c t K e y > < K e y > D y n a m i c   T a g s \ T a b l e s \ & l t ; T a b l e s \ W J u n 9 1 3 & g t ; < / K e y > < / D i a g r a m O b j e c t K e y > < D i a g r a m O b j e c t K e y > < K e y > D y n a m i c   T a g s \ T a b l e s \ & l t ; T a b l e s \ M J U 9 1 3 & g t ; < / K e y > < / D i a g r a m O b j e c t K e y > < D i a g r a m O b j e c t K e y > < K e y > D y n a m i c   T a g s \ T a b l e s \ & l t ; T a b l e s \ W J u n 1 4 1 8 & g t ; < / K e y > < / D i a g r a m O b j e c t K e y > < D i a g r a m O b j e c t K e y > < K e y > D y n a m i c   T a g s \ T a b l e s \ & l t ; T a b l e s \ M j 1 4 1 8 & g t ; < / K e y > < / D i a g r a m O b j e c t K e y > < D i a g r a m O b j e c t K e y > < K e y > T a b l e s \ M e n 1 2 3 < / K e y > < / D i a g r a m O b j e c t K e y > < D i a g r a m O b j e c t K e y > < K e y > T a b l e s \ M e n 1 2 3 \ C o l u m n s \ L a s t   N a m e < / K e y > < / D i a g r a m O b j e c t K e y > < D i a g r a m O b j e c t K e y > < K e y > T a b l e s \ M e n 1 2 3 \ C o l u m n s \ F i r s t   N a m e < / K e y > < / D i a g r a m O b j e c t K e y > < D i a g r a m O b j e c t K e y > < K e y > T a b l e s \ M e n 1 2 3 \ C o l u m n s \ T e a m < / K e y > < / D i a g r a m O b j e c t K e y > < D i a g r a m O b j e c t K e y > < K e y > T a b l e s \ M e n 1 2 3 \ C o l u m n s \ P o r t   C i t y < / K e y > < / D i a g r a m O b j e c t K e y > < D i a g r a m O b j e c t K e y > < K e y > T a b l e s \ M e n 1 2 3 \ C o l u m n s \ W h t   L a k e < / K e y > < / D i a g r a m O b j e c t K e y > < D i a g r a m O b j e c t K e y > < K e y > T a b l e s \ M e n 1 2 3 \ C o l u m n s \ W a t e r f o r d < / K e y > < / D i a g r a m O b j e c t K e y > < D i a g r a m O b j e c t K e y > < K e y > T a b l e s \ M e n 1 2 3 \ C o l u m n s \ C y c l e   L a w < / K e y > < / D i a g r a m O b j e c t K e y > < D i a g r a m O b j e c t K e y > < K e y > T a b l e s \ M e n 1 2 3 \ C o l u m n s \ G r e a t   L a k e < / K e y > < / D i a g r a m O b j e c t K e y > < D i a g r a m O b j e c t K e y > < K e y > T a b l e s \ M e n 1 2 3 \ C o l u m n s \ C o r k t o w n < / K e y > < / D i a g r a m O b j e c t K e y > < D i a g r a m O b j e c t K e y > < K e y > T a b l e s \ M e n 1 2 3 \ C o l u m n s \ P o r t   S h e l d o n < / K e y > < / D i a g r a m O b j e c t K e y > < D i a g r a m O b j e c t K e y > < K e y > T a b l e s \ M e n 1 2 3 \ C o l u m n s \ S t r a d e   B < / K e y > < / D i a g r a m O b j e c t K e y > < D i a g r a m O b j e c t K e y > < K e y > T a b l e s \ M e n 1 2 3 \ C o l u m n s \ D e v o s < / K e y > < / D i a g r a m O b j e c t K e y > < D i a g r a m O b j e c t K e y > < K e y > T a b l e s \ M e n 1 2 3 \ C o l u m n s \ T o p   6 < / K e y > < / D i a g r a m O b j e c t K e y > < D i a g r a m O b j e c t K e y > < K e y > T a b l e s \ M e n 1 2 3 \ C o l u m n s \ S e r i e s   S c o r e < / K e y > < / D i a g r a m O b j e c t K e y > < D i a g r a m O b j e c t K e y > < K e y > T a b l e s \ M e n 1 2 3 \ M e a s u r e s \ S u m   o f   S e r i e s   S c o r e < / K e y > < / D i a g r a m O b j e c t K e y > < D i a g r a m O b j e c t K e y > < K e y > T a b l e s \ M e n 1 2 3 \ S u m   o f   S e r i e s   S c o r e \ A d d i t i o n a l   I n f o \ I m p l i c i t   M e a s u r e < / K e y > < / D i a g r a m O b j e c t K e y > < D i a g r a m O b j e c t K e y > < K e y > T a b l e s \ M e n 3 4 < / K e y > < / D i a g r a m O b j e c t K e y > < D i a g r a m O b j e c t K e y > < K e y > T a b l e s \ M e n 3 4 \ C o l u m n s \ L a s t   N a m e < / K e y > < / D i a g r a m O b j e c t K e y > < D i a g r a m O b j e c t K e y > < K e y > T a b l e s \ M e n 3 4 \ C o l u m n s \ F i r s t   N a m e < / K e y > < / D i a g r a m O b j e c t K e y > < D i a g r a m O b j e c t K e y > < K e y > T a b l e s \ M e n 3 4 \ C o l u m n s \ T e a m < / K e y > < / D i a g r a m O b j e c t K e y > < D i a g r a m O b j e c t K e y > < K e y > T a b l e s \ M e n 3 4 \ C o l u m n s \ P o r t   C i t y < / K e y > < / D i a g r a m O b j e c t K e y > < D i a g r a m O b j e c t K e y > < K e y > T a b l e s \ M e n 3 4 \ C o l u m n s \ W h t   L a k e < / K e y > < / D i a g r a m O b j e c t K e y > < D i a g r a m O b j e c t K e y > < K e y > T a b l e s \ M e n 3 4 \ C o l u m n s \ W a t e r f o r d < / K e y > < / D i a g r a m O b j e c t K e y > < D i a g r a m O b j e c t K e y > < K e y > T a b l e s \ M e n 3 4 \ C o l u m n s \ C y c l e   L a w < / K e y > < / D i a g r a m O b j e c t K e y > < D i a g r a m O b j e c t K e y > < K e y > T a b l e s \ M e n 3 4 \ C o l u m n s \ G r e a t   L a k e < / K e y > < / D i a g r a m O b j e c t K e y > < D i a g r a m O b j e c t K e y > < K e y > T a b l e s \ M e n 3 4 \ C o l u m n s \ C o r k t o w n < / K e y > < / D i a g r a m O b j e c t K e y > < D i a g r a m O b j e c t K e y > < K e y > T a b l e s \ M e n 3 4 \ C o l u m n s \ P o r t   S h e l d o n < / K e y > < / D i a g r a m O b j e c t K e y > < D i a g r a m O b j e c t K e y > < K e y > T a b l e s \ M e n 3 4 \ C o l u m n s \ S t r a d e   B < / K e y > < / D i a g r a m O b j e c t K e y > < D i a g r a m O b j e c t K e y > < K e y > T a b l e s \ M e n 3 4 \ C o l u m n s \ D e v o s < / K e y > < / D i a g r a m O b j e c t K e y > < D i a g r a m O b j e c t K e y > < K e y > T a b l e s \ M e n 3 4 \ C o l u m n s \ S e r i e s   S c o r e < / K e y > < / D i a g r a m O b j e c t K e y > < D i a g r a m O b j e c t K e y > < K e y > T a b l e s \ M e n 4 5 < / K e y > < / D i a g r a m O b j e c t K e y > < D i a g r a m O b j e c t K e y > < K e y > T a b l e s \ M e n 4 5 \ C o l u m n s \ L a s t   N a m e < / K e y > < / D i a g r a m O b j e c t K e y > < D i a g r a m O b j e c t K e y > < K e y > T a b l e s \ M e n 4 5 \ C o l u m n s \ F i r s t   N a m e < / K e y > < / D i a g r a m O b j e c t K e y > < D i a g r a m O b j e c t K e y > < K e y > T a b l e s \ M e n 4 5 \ C o l u m n s \ T e a m < / K e y > < / D i a g r a m O b j e c t K e y > < D i a g r a m O b j e c t K e y > < K e y > T a b l e s \ M e n 4 5 \ C o l u m n s \ P o r t   C i t y < / K e y > < / D i a g r a m O b j e c t K e y > < D i a g r a m O b j e c t K e y > < K e y > T a b l e s \ M e n 4 5 \ C o l u m n s \ W h t   L a k e < / K e y > < / D i a g r a m O b j e c t K e y > < D i a g r a m O b j e c t K e y > < K e y > T a b l e s \ M e n 4 5 \ C o l u m n s \ W a t e r f o r d < / K e y > < / D i a g r a m O b j e c t K e y > < D i a g r a m O b j e c t K e y > < K e y > T a b l e s \ M e n 4 5 \ C o l u m n s \ C y c l e   L a w < / K e y > < / D i a g r a m O b j e c t K e y > < D i a g r a m O b j e c t K e y > < K e y > T a b l e s \ M e n 4 5 \ C o l u m n s \ G r e a t   L a k e < / K e y > < / D i a g r a m O b j e c t K e y > < D i a g r a m O b j e c t K e y > < K e y > T a b l e s \ M e n 4 5 \ C o l u m n s \ C o r k t o w n < / K e y > < / D i a g r a m O b j e c t K e y > < D i a g r a m O b j e c t K e y > < K e y > T a b l e s \ M e n 4 5 \ C o l u m n s \ P o r t   S h e l d o n < / K e y > < / D i a g r a m O b j e c t K e y > < D i a g r a m O b j e c t K e y > < K e y > T a b l e s \ M e n 4 5 \ C o l u m n s \ S t r a d e   B < / K e y > < / D i a g r a m O b j e c t K e y > < D i a g r a m O b j e c t K e y > < K e y > T a b l e s \ M e n 4 5 \ C o l u m n s \ D e v o s < / K e y > < / D i a g r a m O b j e c t K e y > < D i a g r a m O b j e c t K e y > < K e y > T a b l e s \ M e n 4 5 \ C o l u m n s \ S e r i e s   T o t a l < / K e y > < / D i a g r a m O b j e c t K e y > < D i a g r a m O b j e c t K e y > < K e y > T a b l e s \ W 1 2 3 < / K e y > < / D i a g r a m O b j e c t K e y > < D i a g r a m O b j e c t K e y > < K e y > T a b l e s \ W 1 2 3 \ C o l u m n s \ L a s t   N a m e < / K e y > < / D i a g r a m O b j e c t K e y > < D i a g r a m O b j e c t K e y > < K e y > T a b l e s \ W 1 2 3 \ C o l u m n s \ F i r s t   N a m e < / K e y > < / D i a g r a m O b j e c t K e y > < D i a g r a m O b j e c t K e y > < K e y > T a b l e s \ W 1 2 3 \ C o l u m n s \ T e a m < / K e y > < / D i a g r a m O b j e c t K e y > < D i a g r a m O b j e c t K e y > < K e y > T a b l e s \ W 1 2 3 \ C o l u m n s \ P o r t   C i t y < / K e y > < / D i a g r a m O b j e c t K e y > < D i a g r a m O b j e c t K e y > < K e y > T a b l e s \ W 1 2 3 \ C o l u m n s \ W h t   L a k e < / K e y > < / D i a g r a m O b j e c t K e y > < D i a g r a m O b j e c t K e y > < K e y > T a b l e s \ W 1 2 3 \ C o l u m n s \ W a t e r f o r d < / K e y > < / D i a g r a m O b j e c t K e y > < D i a g r a m O b j e c t K e y > < K e y > T a b l e s \ W 1 2 3 \ C o l u m n s \ C y c l e   L a w < / K e y > < / D i a g r a m O b j e c t K e y > < D i a g r a m O b j e c t K e y > < K e y > T a b l e s \ W 1 2 3 \ C o l u m n s \ G r e a t   L a k e < / K e y > < / D i a g r a m O b j e c t K e y > < D i a g r a m O b j e c t K e y > < K e y > T a b l e s \ W 1 2 3 \ C o l u m n s \ C o r k t o w n < / K e y > < / D i a g r a m O b j e c t K e y > < D i a g r a m O b j e c t K e y > < K e y > T a b l e s \ W 1 2 3 \ C o l u m n s \ P o r t   S h e l d o n < / K e y > < / D i a g r a m O b j e c t K e y > < D i a g r a m O b j e c t K e y > < K e y > T a b l e s \ W 1 2 3 \ C o l u m n s \ S t r a d e   B < / K e y > < / D i a g r a m O b j e c t K e y > < D i a g r a m O b j e c t K e y > < K e y > T a b l e s \ W 1 2 3 \ C o l u m n s \ D e v o s < / K e y > < / D i a g r a m O b j e c t K e y > < D i a g r a m O b j e c t K e y > < K e y > T a b l e s \ W 1 2 3 \ C o l u m n s \ S e r i e s   S c o r e < / K e y > < / D i a g r a m O b j e c t K e y > < D i a g r a m O b j e c t K e y > < K e y > T a b l e s \ M M 3 5 < / K e y > < / D i a g r a m O b j e c t K e y > < D i a g r a m O b j e c t K e y > < K e y > T a b l e s \ M M 3 5 \ C o l u m n s \ L a s t   N a m e < / K e y > < / D i a g r a m O b j e c t K e y > < D i a g r a m O b j e c t K e y > < K e y > T a b l e s \ M M 3 5 \ C o l u m n s \ F i r s t   N a m e < / K e y > < / D i a g r a m O b j e c t K e y > < D i a g r a m O b j e c t K e y > < K e y > T a b l e s \ M M 3 5 \ C o l u m n s \ T e a m < / K e y > < / D i a g r a m O b j e c t K e y > < D i a g r a m O b j e c t K e y > < K e y > T a b l e s \ M M 3 5 \ C o l u m n s \ P o r t   C i t y < / K e y > < / D i a g r a m O b j e c t K e y > < D i a g r a m O b j e c t K e y > < K e y > T a b l e s \ M M 3 5 \ C o l u m n s \ W h t   L a k e < / K e y > < / D i a g r a m O b j e c t K e y > < D i a g r a m O b j e c t K e y > < K e y > T a b l e s \ M M 3 5 \ C o l u m n s \ W a t e r f o r d < / K e y > < / D i a g r a m O b j e c t K e y > < D i a g r a m O b j e c t K e y > < K e y > T a b l e s \ M M 3 5 \ C o l u m n s \ C y c l e   L a w < / K e y > < / D i a g r a m O b j e c t K e y > < D i a g r a m O b j e c t K e y > < K e y > T a b l e s \ M M 3 5 \ C o l u m n s \ G r e a t   L a k e < / K e y > < / D i a g r a m O b j e c t K e y > < D i a g r a m O b j e c t K e y > < K e y > T a b l e s \ M M 3 5 \ C o l u m n s \ C o r k t o w n < / K e y > < / D i a g r a m O b j e c t K e y > < D i a g r a m O b j e c t K e y > < K e y > T a b l e s \ M M 3 5 \ C o l u m n s \ P o r t   S h e l d o n < / K e y > < / D i a g r a m O b j e c t K e y > < D i a g r a m O b j e c t K e y > < K e y > T a b l e s \ M M 3 5 \ C o l u m n s \ S t r a d e   B < / K e y > < / D i a g r a m O b j e c t K e y > < D i a g r a m O b j e c t K e y > < K e y > T a b l e s \ M M 3 5 \ C o l u m n s \ D e v o s < / K e y > < / D i a g r a m O b j e c t K e y > < D i a g r a m O b j e c t K e y > < K e y > T a b l e s \ M M 3 5 \ C o l u m n s \ S e r i e s   S c o r e < / K e y > < / D i a g r a m O b j e c t K e y > < D i a g r a m O b j e c t K e y > < K e y > T a b l e s \ M M 4 5 < / K e y > < / D i a g r a m O b j e c t K e y > < D i a g r a m O b j e c t K e y > < K e y > T a b l e s \ M M 4 5 \ C o l u m n s \ L a s t   N a m e < / K e y > < / D i a g r a m O b j e c t K e y > < D i a g r a m O b j e c t K e y > < K e y > T a b l e s \ M M 4 5 \ C o l u m n s \ F i r s t   N a m e < / K e y > < / D i a g r a m O b j e c t K e y > < D i a g r a m O b j e c t K e y > < K e y > T a b l e s \ M M 4 5 \ C o l u m n s \ T e a m < / K e y > < / D i a g r a m O b j e c t K e y > < D i a g r a m O b j e c t K e y > < K e y > T a b l e s \ M M 4 5 \ C o l u m n s \ P o r t   C i t y < / K e y > < / D i a g r a m O b j e c t K e y > < D i a g r a m O b j e c t K e y > < K e y > T a b l e s \ M M 4 5 \ C o l u m n s \ W h t   L a k e < / K e y > < / D i a g r a m O b j e c t K e y > < D i a g r a m O b j e c t K e y > < K e y > T a b l e s \ M M 4 5 \ C o l u m n s \ W a t e r f o r d < / K e y > < / D i a g r a m O b j e c t K e y > < D i a g r a m O b j e c t K e y > < K e y > T a b l e s \ M M 4 5 \ C o l u m n s \ C y c l e   L a w < / K e y > < / D i a g r a m O b j e c t K e y > < D i a g r a m O b j e c t K e y > < K e y > T a b l e s \ M M 4 5 \ C o l u m n s \ G r e a t   L a k e < / K e y > < / D i a g r a m O b j e c t K e y > < D i a g r a m O b j e c t K e y > < K e y > T a b l e s \ M M 4 5 \ C o l u m n s \ C o r k t o w n < / K e y > < / D i a g r a m O b j e c t K e y > < D i a g r a m O b j e c t K e y > < K e y > T a b l e s \ M M 4 5 \ C o l u m n s \ P o r t   S h e l d o n < / K e y > < / D i a g r a m O b j e c t K e y > < D i a g r a m O b j e c t K e y > < K e y > T a b l e s \ M M 4 5 \ C o l u m n s \ S t r a d e   B < / K e y > < / D i a g r a m O b j e c t K e y > < D i a g r a m O b j e c t K e y > < K e y > T a b l e s \ M M 4 5 \ C o l u m n s \ D e v o s < / K e y > < / D i a g r a m O b j e c t K e y > < D i a g r a m O b j e c t K e y > < K e y > T a b l e s \ M M 4 5 \ C o l u m n s \ T o t a l < / K e y > < / D i a g r a m O b j e c t K e y > < D i a g r a m O b j e c t K e y > < K e y > T a b l e s \ M M 5 5 < / K e y > < / D i a g r a m O b j e c t K e y > < D i a g r a m O b j e c t K e y > < K e y > T a b l e s \ M M 5 5 \ C o l u m n s \ L a s t   N a m e < / K e y > < / D i a g r a m O b j e c t K e y > < D i a g r a m O b j e c t K e y > < K e y > T a b l e s \ M M 5 5 \ C o l u m n s \ F i r s t   N a m e < / K e y > < / D i a g r a m O b j e c t K e y > < D i a g r a m O b j e c t K e y > < K e y > T a b l e s \ M M 5 5 \ C o l u m n s \ T e a m < / K e y > < / D i a g r a m O b j e c t K e y > < D i a g r a m O b j e c t K e y > < K e y > T a b l e s \ M M 5 5 \ C o l u m n s \ P o r t   C i t y < / K e y > < / D i a g r a m O b j e c t K e y > < D i a g r a m O b j e c t K e y > < K e y > T a b l e s \ M M 5 5 \ C o l u m n s \ W h t   L a k e < / K e y > < / D i a g r a m O b j e c t K e y > < D i a g r a m O b j e c t K e y > < K e y > T a b l e s \ M M 5 5 \ C o l u m n s \ W a t e r f o r d < / K e y > < / D i a g r a m O b j e c t K e y > < D i a g r a m O b j e c t K e y > < K e y > T a b l e s \ M M 5 5 \ C o l u m n s \ C y c l e   L a w < / K e y > < / D i a g r a m O b j e c t K e y > < D i a g r a m O b j e c t K e y > < K e y > T a b l e s \ M M 5 5 \ C o l u m n s \ G r e a t   L a k e < / K e y > < / D i a g r a m O b j e c t K e y > < D i a g r a m O b j e c t K e y > < K e y > T a b l e s \ M M 5 5 \ C o l u m n s \ C o r k t o w n < / K e y > < / D i a g r a m O b j e c t K e y > < D i a g r a m O b j e c t K e y > < K e y > T a b l e s \ M M 5 5 \ C o l u m n s \ P o r t   S h e l d o n < / K e y > < / D i a g r a m O b j e c t K e y > < D i a g r a m O b j e c t K e y > < K e y > T a b l e s \ M M 5 5 \ C o l u m n s \ S t r a d e   B < / K e y > < / D i a g r a m O b j e c t K e y > < D i a g r a m O b j e c t K e y > < K e y > T a b l e s \ M M 5 5 \ C o l u m n s \ D e v o s < / K e y > < / D i a g r a m O b j e c t K e y > < D i a g r a m O b j e c t K e y > < K e y > T a b l e s \ M M 5 5 \ C o l u m n s \ T o t a l < / K e y > < / D i a g r a m O b j e c t K e y > < D i a g r a m O b j e c t K e y > < K e y > T a b l e s \ W 4 5 < / K e y > < / D i a g r a m O b j e c t K e y > < D i a g r a m O b j e c t K e y > < K e y > T a b l e s \ W 4 5 \ C o l u m n s \ L a s t   N a m e < / K e y > < / D i a g r a m O b j e c t K e y > < D i a g r a m O b j e c t K e y > < K e y > T a b l e s \ W 4 5 \ C o l u m n s \ F i r s t   N a m e < / K e y > < / D i a g r a m O b j e c t K e y > < D i a g r a m O b j e c t K e y > < K e y > T a b l e s \ W 4 5 \ C o l u m n s \ T e a m < / K e y > < / D i a g r a m O b j e c t K e y > < D i a g r a m O b j e c t K e y > < K e y > T a b l e s \ W 4 5 \ C o l u m n s \ P o r t   C i t y < / K e y > < / D i a g r a m O b j e c t K e y > < D i a g r a m O b j e c t K e y > < K e y > T a b l e s \ W 4 5 \ C o l u m n s \ W h t   L a k e < / K e y > < / D i a g r a m O b j e c t K e y > < D i a g r a m O b j e c t K e y > < K e y > T a b l e s \ W 4 5 \ C o l u m n s \ W a t e r f o r d < / K e y > < / D i a g r a m O b j e c t K e y > < D i a g r a m O b j e c t K e y > < K e y > T a b l e s \ W 4 5 \ C o l u m n s \ C y c l e   L a w < / K e y > < / D i a g r a m O b j e c t K e y > < D i a g r a m O b j e c t K e y > < K e y > T a b l e s \ W 4 5 \ C o l u m n s \ G r e a t   L a k e < / K e y > < / D i a g r a m O b j e c t K e y > < D i a g r a m O b j e c t K e y > < K e y > T a b l e s \ W 4 5 \ C o l u m n s \ C o r k t o w n < / K e y > < / D i a g r a m O b j e c t K e y > < D i a g r a m O b j e c t K e y > < K e y > T a b l e s \ W 4 5 \ C o l u m n s \ P o r t   S h e l d o n < / K e y > < / D i a g r a m O b j e c t K e y > < D i a g r a m O b j e c t K e y > < K e y > T a b l e s \ W 4 5 \ C o l u m n s \ S t r a d e   B < / K e y > < / D i a g r a m O b j e c t K e y > < D i a g r a m O b j e c t K e y > < K e y > T a b l e s \ W 4 5 \ C o l u m n s \ D e v o s < / K e y > < / D i a g r a m O b j e c t K e y > < D i a g r a m O b j e c t K e y > < K e y > T a b l e s \ W 4 5 \ C o l u m n s \ T o t a l < / K e y > < / D i a g r a m O b j e c t K e y > < D i a g r a m O b j e c t K e y > < K e y > T a b l e s \ W M a s 4 5 < / K e y > < / D i a g r a m O b j e c t K e y > < D i a g r a m O b j e c t K e y > < K e y > T a b l e s \ W M a s 4 5 \ C o l u m n s \ L a s t   N a m e < / K e y > < / D i a g r a m O b j e c t K e y > < D i a g r a m O b j e c t K e y > < K e y > T a b l e s \ W M a s 4 5 \ C o l u m n s \ F i r s t   N a m e < / K e y > < / D i a g r a m O b j e c t K e y > < D i a g r a m O b j e c t K e y > < K e y > T a b l e s \ W M a s 4 5 \ C o l u m n s \ T e a m < / K e y > < / D i a g r a m O b j e c t K e y > < D i a g r a m O b j e c t K e y > < K e y > T a b l e s \ W M a s 4 5 \ C o l u m n s \ P o r t   C i t y < / K e y > < / D i a g r a m O b j e c t K e y > < D i a g r a m O b j e c t K e y > < K e y > T a b l e s \ W M a s 4 5 \ C o l u m n s \ W h t   L a k e < / K e y > < / D i a g r a m O b j e c t K e y > < D i a g r a m O b j e c t K e y > < K e y > T a b l e s \ W M a s 4 5 \ C o l u m n s \ W a t e r f o r d < / K e y > < / D i a g r a m O b j e c t K e y > < D i a g r a m O b j e c t K e y > < K e y > T a b l e s \ W M a s 4 5 \ C o l u m n s \ C y c l e   L a w < / K e y > < / D i a g r a m O b j e c t K e y > < D i a g r a m O b j e c t K e y > < K e y > T a b l e s \ W M a s 4 5 \ C o l u m n s \ G r e a t   L a k e < / K e y > < / D i a g r a m O b j e c t K e y > < D i a g r a m O b j e c t K e y > < K e y > T a b l e s \ W M a s 4 5 \ C o l u m n s \ C o r k t o w n < / K e y > < / D i a g r a m O b j e c t K e y > < D i a g r a m O b j e c t K e y > < K e y > T a b l e s \ W M a s 4 5 \ C o l u m n s \ P o r t   S h e l d o n < / K e y > < / D i a g r a m O b j e c t K e y > < D i a g r a m O b j e c t K e y > < K e y > T a b l e s \ W M a s 4 5 \ C o l u m n s \ S t r a d e   B < / K e y > < / D i a g r a m O b j e c t K e y > < D i a g r a m O b j e c t K e y > < K e y > T a b l e s \ W M a s 4 5 \ C o l u m n s \ D e v o s < / K e y > < / D i a g r a m O b j e c t K e y > < D i a g r a m O b j e c t K e y > < K e y > T a b l e s \ W M a s 4 5 \ C o l u m n s \ T o t a l < / K e y > < / D i a g r a m O b j e c t K e y > < D i a g r a m O b j e c t K e y > < K e y > T a b l e s \ W J u n 9 1 3 < / K e y > < / D i a g r a m O b j e c t K e y > < D i a g r a m O b j e c t K e y > < K e y > T a b l e s \ W J u n 9 1 3 \ C o l u m n s \ L a s t   N a m e < / K e y > < / D i a g r a m O b j e c t K e y > < D i a g r a m O b j e c t K e y > < K e y > T a b l e s \ W J u n 9 1 3 \ C o l u m n s \ F i r s t   N a m e < / K e y > < / D i a g r a m O b j e c t K e y > < D i a g r a m O b j e c t K e y > < K e y > T a b l e s \ W J u n 9 1 3 \ C o l u m n s \ T e a m < / K e y > < / D i a g r a m O b j e c t K e y > < D i a g r a m O b j e c t K e y > < K e y > T a b l e s \ W J u n 9 1 3 \ C o l u m n s \ P o r t   C i t y < / K e y > < / D i a g r a m O b j e c t K e y > < D i a g r a m O b j e c t K e y > < K e y > T a b l e s \ W J u n 9 1 3 \ C o l u m n s \ W h t   L a k e < / K e y > < / D i a g r a m O b j e c t K e y > < D i a g r a m O b j e c t K e y > < K e y > T a b l e s \ W J u n 9 1 3 \ C o l u m n s \ W a t e r f o r d < / K e y > < / D i a g r a m O b j e c t K e y > < D i a g r a m O b j e c t K e y > < K e y > T a b l e s \ W J u n 9 1 3 \ C o l u m n s \ C y c l e   L a w < / K e y > < / D i a g r a m O b j e c t K e y > < D i a g r a m O b j e c t K e y > < K e y > T a b l e s \ W J u n 9 1 3 \ C o l u m n s \ G r e a t   L a k e < / K e y > < / D i a g r a m O b j e c t K e y > < D i a g r a m O b j e c t K e y > < K e y > T a b l e s \ W J u n 9 1 3 \ C o l u m n s \ C o r k t o w n < / K e y > < / D i a g r a m O b j e c t K e y > < D i a g r a m O b j e c t K e y > < K e y > T a b l e s \ W J u n 9 1 3 \ C o l u m n s \ P o r t   S h e l d o n < / K e y > < / D i a g r a m O b j e c t K e y > < D i a g r a m O b j e c t K e y > < K e y > T a b l e s \ W J u n 9 1 3 \ C o l u m n s \ S t r a d e   B < / K e y > < / D i a g r a m O b j e c t K e y > < D i a g r a m O b j e c t K e y > < K e y > T a b l e s \ W J u n 9 1 3 \ C o l u m n s \ D e v o s < / K e y > < / D i a g r a m O b j e c t K e y > < D i a g r a m O b j e c t K e y > < K e y > T a b l e s \ W J u n 9 1 3 \ C o l u m n s \ T o t a l < / K e y > < / D i a g r a m O b j e c t K e y > < D i a g r a m O b j e c t K e y > < K e y > T a b l e s \ M J U 9 1 3 < / K e y > < / D i a g r a m O b j e c t K e y > < D i a g r a m O b j e c t K e y > < K e y > T a b l e s \ M J U 9 1 3 \ C o l u m n s \ L a s t   N a m e < / K e y > < / D i a g r a m O b j e c t K e y > < D i a g r a m O b j e c t K e y > < K e y > T a b l e s \ M J U 9 1 3 \ C o l u m n s \ F i r s t   N a m e < / K e y > < / D i a g r a m O b j e c t K e y > < D i a g r a m O b j e c t K e y > < K e y > T a b l e s \ M J U 9 1 3 \ C o l u m n s \ T e a m < / K e y > < / D i a g r a m O b j e c t K e y > < D i a g r a m O b j e c t K e y > < K e y > T a b l e s \ M J U 9 1 3 \ C o l u m n s \ P o r t   C i t y < / K e y > < / D i a g r a m O b j e c t K e y > < D i a g r a m O b j e c t K e y > < K e y > T a b l e s \ M J U 9 1 3 \ C o l u m n s \ W h t   L a k e < / K e y > < / D i a g r a m O b j e c t K e y > < D i a g r a m O b j e c t K e y > < K e y > T a b l e s \ M J U 9 1 3 \ C o l u m n s \ W a t e r f o r d < / K e y > < / D i a g r a m O b j e c t K e y > < D i a g r a m O b j e c t K e y > < K e y > T a b l e s \ M J U 9 1 3 \ C o l u m n s \ C y c l e   L a w < / K e y > < / D i a g r a m O b j e c t K e y > < D i a g r a m O b j e c t K e y > < K e y > T a b l e s \ M J U 9 1 3 \ C o l u m n s \ G r e a t   L a k e < / K e y > < / D i a g r a m O b j e c t K e y > < D i a g r a m O b j e c t K e y > < K e y > T a b l e s \ M J U 9 1 3 \ C o l u m n s \ C o r k t o w n < / K e y > < / D i a g r a m O b j e c t K e y > < D i a g r a m O b j e c t K e y > < K e y > T a b l e s \ M J U 9 1 3 \ C o l u m n s \ P o r t   S h e l d o n < / K e y > < / D i a g r a m O b j e c t K e y > < D i a g r a m O b j e c t K e y > < K e y > T a b l e s \ M J U 9 1 3 \ C o l u m n s \ S t r a d e   B < / K e y > < / D i a g r a m O b j e c t K e y > < D i a g r a m O b j e c t K e y > < K e y > T a b l e s \ M J U 9 1 3 \ C o l u m n s \ D e v o s < / K e y > < / D i a g r a m O b j e c t K e y > < D i a g r a m O b j e c t K e y > < K e y > T a b l e s \ M J U 9 1 3 \ C o l u m n s \ T o t a l < / K e y > < / D i a g r a m O b j e c t K e y > < D i a g r a m O b j e c t K e y > < K e y > T a b l e s \ W J u n 1 4 1 8 < / K e y > < / D i a g r a m O b j e c t K e y > < D i a g r a m O b j e c t K e y > < K e y > T a b l e s \ W J u n 1 4 1 8 \ C o l u m n s \ L a s t   N a m e < / K e y > < / D i a g r a m O b j e c t K e y > < D i a g r a m O b j e c t K e y > < K e y > T a b l e s \ W J u n 1 4 1 8 \ C o l u m n s \ F i r s t   N a m e < / K e y > < / D i a g r a m O b j e c t K e y > < D i a g r a m O b j e c t K e y > < K e y > T a b l e s \ W J u n 1 4 1 8 \ C o l u m n s \ T e a m < / K e y > < / D i a g r a m O b j e c t K e y > < D i a g r a m O b j e c t K e y > < K e y > T a b l e s \ W J u n 1 4 1 8 \ C o l u m n s \ P o r t   C i t y < / K e y > < / D i a g r a m O b j e c t K e y > < D i a g r a m O b j e c t K e y > < K e y > T a b l e s \ W J u n 1 4 1 8 \ C o l u m n s \ W h t   L a k e < / K e y > < / D i a g r a m O b j e c t K e y > < D i a g r a m O b j e c t K e y > < K e y > T a b l e s \ W J u n 1 4 1 8 \ C o l u m n s \ W a t e r f o r d < / K e y > < / D i a g r a m O b j e c t K e y > < D i a g r a m O b j e c t K e y > < K e y > T a b l e s \ W J u n 1 4 1 8 \ C o l u m n s \ C y c l e   L a w < / K e y > < / D i a g r a m O b j e c t K e y > < D i a g r a m O b j e c t K e y > < K e y > T a b l e s \ W J u n 1 4 1 8 \ C o l u m n s \ G r e a t   L a k e < / K e y > < / D i a g r a m O b j e c t K e y > < D i a g r a m O b j e c t K e y > < K e y > T a b l e s \ W J u n 1 4 1 8 \ C o l u m n s \ C o r k t o w n < / K e y > < / D i a g r a m O b j e c t K e y > < D i a g r a m O b j e c t K e y > < K e y > T a b l e s \ W J u n 1 4 1 8 \ C o l u m n s \ P o r t   S h e l d o n < / K e y > < / D i a g r a m O b j e c t K e y > < D i a g r a m O b j e c t K e y > < K e y > T a b l e s \ W J u n 1 4 1 8 \ C o l u m n s \ S t r a d e   B < / K e y > < / D i a g r a m O b j e c t K e y > < D i a g r a m O b j e c t K e y > < K e y > T a b l e s \ W J u n 1 4 1 8 \ C o l u m n s \ D e v o s < / K e y > < / D i a g r a m O b j e c t K e y > < D i a g r a m O b j e c t K e y > < K e y > T a b l e s \ W J u n 1 4 1 8 \ C o l u m n s \ T o t a l < / K e y > < / D i a g r a m O b j e c t K e y > < D i a g r a m O b j e c t K e y > < K e y > T a b l e s \ M j 1 4 1 8 < / K e y > < / D i a g r a m O b j e c t K e y > < D i a g r a m O b j e c t K e y > < K e y > T a b l e s \ M j 1 4 1 8 \ C o l u m n s \ L a s t   N a m e < / K e y > < / D i a g r a m O b j e c t K e y > < D i a g r a m O b j e c t K e y > < K e y > T a b l e s \ M j 1 4 1 8 \ C o l u m n s \ F i r s t   N a m e < / K e y > < / D i a g r a m O b j e c t K e y > < D i a g r a m O b j e c t K e y > < K e y > T a b l e s \ M j 1 4 1 8 \ C o l u m n s \ T e a m < / K e y > < / D i a g r a m O b j e c t K e y > < D i a g r a m O b j e c t K e y > < K e y > T a b l e s \ M j 1 4 1 8 \ C o l u m n s \ C o l u m n 1 < / K e y > < / D i a g r a m O b j e c t K e y > < D i a g r a m O b j e c t K e y > < K e y > T a b l e s \ M j 1 4 1 8 \ C o l u m n s \ P o r t   C i t y < / K e y > < / D i a g r a m O b j e c t K e y > < D i a g r a m O b j e c t K e y > < K e y > T a b l e s \ M j 1 4 1 8 \ C o l u m n s \ W h t   L a k e < / K e y > < / D i a g r a m O b j e c t K e y > < D i a g r a m O b j e c t K e y > < K e y > T a b l e s \ M j 1 4 1 8 \ C o l u m n s \ W a t e r f o r d < / K e y > < / D i a g r a m O b j e c t K e y > < D i a g r a m O b j e c t K e y > < K e y > T a b l e s \ M j 1 4 1 8 \ C o l u m n s \ C y c l e   L a w < / K e y > < / D i a g r a m O b j e c t K e y > < D i a g r a m O b j e c t K e y > < K e y > T a b l e s \ M j 1 4 1 8 \ C o l u m n s \ G r e a t   L a k e < / K e y > < / D i a g r a m O b j e c t K e y > < D i a g r a m O b j e c t K e y > < K e y > T a b l e s \ M j 1 4 1 8 \ C o l u m n s \ C o r k t o w n < / K e y > < / D i a g r a m O b j e c t K e y > < D i a g r a m O b j e c t K e y > < K e y > T a b l e s \ M j 1 4 1 8 \ C o l u m n s \ P o r t   S h e l d o n < / K e y > < / D i a g r a m O b j e c t K e y > < D i a g r a m O b j e c t K e y > < K e y > T a b l e s \ M j 1 4 1 8 \ C o l u m n s \ S t r a d e   B < / K e y > < / D i a g r a m O b j e c t K e y > < D i a g r a m O b j e c t K e y > < K e y > T a b l e s \ M j 1 4 1 8 \ C o l u m n s \ D e v o s < / K e y > < / D i a g r a m O b j e c t K e y > < D i a g r a m O b j e c t K e y > < K e y > T a b l e s \ M j 1 4 1 8 \ C o l u m n s \ T o t a l < / K e y > < / D i a g r a m O b j e c t K e y > < / A l l K e y s > < S e l e c t e d K e y s > < D i a g r a m O b j e c t K e y > < K e y > T a b l e s \ W J u n 1 4 1 8 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 7 0 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 T a g s \ T a b l e s \ & l t ; T a b l e s \ M e n 1 2 3 & g t ; 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 T a g s \ T a b l e s \ & l t ; T a b l e s \ M e n 3 4 & g t ; 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 T a g s \ T a b l e s \ & l t ; T a b l e s \ M e n 4 5 & g t ; 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 T a g s \ T a b l e s \ & l t ; T a b l e s \ W 1 2 3 & g t ; 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 T a g s \ T a b l e s \ & l t ; T a b l e s \ M M 3 5 & g t ; 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 T a g s \ T a b l e s \ & l t ; T a b l e s \ M M 4 5 & g t ; 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 T a g s \ T a b l e s \ & l t ; T a b l e s \ M M 5 5 & g t ; 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 T a g s \ T a b l e s \ & l t ; T a b l e s \ W 4 5 & g t ; 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 T a g s \ T a b l e s \ & l t ; T a b l e s \ W M a s 4 5 & g t ; 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 T a g s \ T a b l e s \ & l t ; T a b l e s \ W J u n 9 1 3 & g t ; 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 T a g s \ T a b l e s \ & l t ; T a b l e s \ M J U 9 1 3 & g t ; 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 T a g s \ T a b l e s \ & l t ; T a b l e s \ W J u n 1 4 1 8 & g t ; 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 T a g s \ T a b l e s \ & l t ; T a b l e s \ M j 1 4 1 8 & g t ; 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 T a b l e s \ M e n 1 2 3 < / K e y > < / a : K e y > < a : V a l u e   i : t y p e = " D i a g r a m D i s p l a y N o d e V i e w S t a t e " > < H e i g h t > 1 5 0 < / H e i g h t > < I s E x p a n d e d > t r u e < / I s E x p a n d e d > < L a y e d O u t > t r u e < / L a y e d O u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 T a b l e s \ M e n 1 2 3 \ C o l u m n s \ L a s t  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 T a b l e s \ M e n 1 2 3 \ C o l u m n s \ F i r s t  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 T a b l e s \ M e n 1 2 3 \ C o l u m n s \ T e a m 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 T a b l e s \ M e n 1 2 3 \ C o l u m n s \ P o r t   C i t y 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 T a b l e s \ M e n 1 2 3 \ C o l u m n s \ W h t   L a k e 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 T a b l e s \ M e n 1 2 3 \ C o l u m n s \ W a t e r f o r d 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 T a b l e s \ M e n 1 2 3 \ C o l u m n s \ C y c l e   L a w 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 T a b l e s \ M e n 1 2 3 \ C o l u m n s \ G r e a t   L a k e 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 T a b l e s \ M e n 1 2 3 \ C o l u m n s \ C o r k t o w n 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 T a b l e s \ M e n 1 2 3 \ C o l u m n s \ P o r t   S h e l d o n 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 T a b l e s \ M e n 1 2 3 \ C o l u m n s \ S t r a d e   B 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 T a b l e s \ M e n 1 2 3 \ C o l u m n s \ D e v o s 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 T a b l e s \ M e n 1 2 3 \ C o l u m n s \ T o p  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 T a b l e s \ M e n 1 2 3 \ C o l u m n s \ S e r i e s   S c o r e 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 T a b l e s \ M e n 1 2 3 \ M e a s u r e s \ S u m   o f   S e r i e s   S c o r e 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 T a b l e s \ M e n 1 2 3 \ S u m   o f   S e r i e s   S c o r e \ A d d i t i o n a l   I n f o \ I m p l i c i t   M e a s u r e 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 T a b l e s \ M e n 3 4 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 2 4 0 < / L e f t > < T a b I n d e x > 1 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 T a b l e s \ M e n 3 4 \ C o l u m n s \ L a s t  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 T a b l e s \ M e n 3 4 \ C o l u m n s \ F i r s t  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 T a b l e s \ M e n 3 4 \ C o l u m n s \ T e a m 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 T a b l e s \ M e n 3 4 \ C o l u m n s \ P o r t   C i t y 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 T a b l e s \ M e n 3 4 \ C o l u m n s \ W h t   L a k e 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 T a b l e s \ M e n 3 4 \ C o l u m n s \ W a t e r f o r d 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 T a b l e s \ M e n 3 4 \ C o l u m n s \ C y c l e   L a w 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 T a b l e s \ M e n 3 4 \ C o l u m n s \ G r e a t   L a k e 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 T a b l e s \ M e n 3 4 \ C o l u m n s \ C o r k t o w n 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 T a b l e s \ M e n 3 4 \ C o l u m n s \ P o r t   S h e l d o n 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 T a b l e s \ M e n 3 4 \ C o l u m n s \ S t r a d e   B 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 T a b l e s \ M e n 3 4 \ C o l u m n s \ D e v o s 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 T a b l e s \ M e n 3 4 \ C o l u m n s \ S e r i e s   S c o r e 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 T a b l e s \ M e n 4 5 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 4 8 0 < / L e f t > < T a b I n d e x > 2 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 T a b l e s \ M e n 4 5 \ C o l u m n s \ L a s t  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 T a b l e s \ M e n 4 5 \ C o l u m n s \ F i r s t  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 T a b l e s \ M e n 4 5 \ C o l u m n s \ T e a m 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 T a b l e s \ M e n 4 5 \ C o l u m n s \ P o r t   C i t y 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 T a b l e s \ M e n 4 5 \ C o l u m n s \ W h t   L a k e 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 T a b l e s \ M e n 4 5 \ C o l u m n s \ W a t e r f o r d 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 T a b l e s \ M e n 4 5 \ C o l u m n s \ C y c l e   L a w 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 T a b l e s \ M e n 4 5 \ C o l u m n s \ G r e a t   L a k e 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 T a b l e s \ M e n 4 5 \ C o l u m n s \ C o r k t o w n 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 T a b l e s \ M e n 4 5 \ C o l u m n s \ P o r t   S h e l d o n 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 T a b l e s \ M e n 4 5 \ C o l u m n s \ S t r a d e   B 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 T a b l e s \ M e n 4 5 \ C o l u m n s \ D e v o s 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 T a b l e s \ M e n 4 5 \ C o l u m n s \ S e r i e s   T o t a l 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 T a b l e s \ W 1 2 3 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 7 2 0 < / L e f t > < T a b I n d e x > 3 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 T a b l e s \ W 1 2 3 \ C o l u m n s \ L a s t  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 T a b l e s \ W 1 2 3 \ C o l u m n s \ F i r s t  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 T a b l e s \ W 1 2 3 \ C o l u m n s \ T e a m 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 T a b l e s \ W 1 2 3 \ C o l u m n s \ P o r t   C i t y 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 T a b l e s \ W 1 2 3 \ C o l u m n s \ W h t   L a k e 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 T a b l e s \ W 1 2 3 \ C o l u m n s \ W a t e r f o r d 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 T a b l e s \ W 1 2 3 \ C o l u m n s \ C y c l e   L a w 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 T a b l e s \ W 1 2 3 \ C o l u m n s \ G r e a t   L a k e 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 T a b l e s \ W 1 2 3 \ C o l u m n s \ C o r k t o w n 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 T a b l e s \ W 1 2 3 \ C o l u m n s \ P o r t   S h e l d o n 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 T a b l e s \ W 1 2 3 \ C o l u m n s \ S t r a d e   B 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 T a b l e s \ W 1 2 3 \ C o l u m n s \ D e v o s 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 T a b l e s \ W 1 2 3 \ C o l u m n s \ S e r i e s   S c o r e 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 T a b l e s \ M M 3 5 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 9 6 0 < / L e f t > < T a b I n d e x > 4 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 T a b l e s \ M M 3 5 \ C o l u m n s \ L a s t  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 T a b l e s \ M M 3 5 \ C o l u m n s \ F i r s t  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 T a b l e s \ M M 3 5 \ C o l u m n s \ T e a m 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 T a b l e s \ M M 3 5 \ C o l u m n s \ P o r t   C i t y 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 T a b l e s \ M M 3 5 \ C o l u m n s \ W h t   L a k e 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 T a b l e s \ M M 3 5 \ C o l u m n s \ W a t e r f o r d 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 T a b l e s \ M M 3 5 \ C o l u m n s \ C y c l e   L a w 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 T a b l e s \ M M 3 5 \ C o l u m n s \ G r e a t   L a k e 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 T a b l e s \ M M 3 5 \ C o l u m n s \ C o r k t o w n 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 T a b l e s \ M M 3 5 \ C o l u m n s \ P o r t   S h e l d o n 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 T a b l e s \ M M 3 5 \ C o l u m n s \ S t r a d e   B 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 T a b l e s \ M M 3 5 \ C o l u m n s \ D e v o s 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 T a b l e s \ M M 3 5 \ C o l u m n s \ S e r i e s   S c o r e 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 T a b l e s \ M M 4 5 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 1 2 0 0 < / L e f t > < T a b I n d e x > 5 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 T a b l e s \ M M 4 5 \ C o l u m n s \ L a s t  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 T a b l e s \ M M 4 5 \ C o l u m n s \ F i r s t  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 T a b l e s \ M M 4 5 \ C o l u m n s \ T e a m 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 T a b l e s \ M M 4 5 \ C o l u m n s \ P o r t   C i t y 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 T a b l e s \ M M 4 5 \ C o l u m n s \ W h t   L a k e 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 T a b l e s \ M M 4 5 \ C o l u m n s \ W a t e r f o r d 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 T a b l e s \ M M 4 5 \ C o l u m n s \ C y c l e   L a w 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 T a b l e s \ M M 4 5 \ C o l u m n s \ G r e a t   L a k e 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 T a b l e s \ M M 4 5 \ C o l u m n s \ C o r k t o w n 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 T a b l e s \ M M 4 5 \ C o l u m n s \ P o r t   S h e l d o n 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 T a b l e s \ M M 4 5 \ C o l u m n s \ S t r a d e   B 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 T a b l e s \ M M 4 5 \ C o l u m n s \ D e v o s 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 T a b l e s \ M M 4 5 \ C o l u m n s \ T o t a l 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 T a b l e s \ M M 5 5 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 1 4 4 0 < / L e f t > < T a b I n d e x > 6 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 T a b l e s \ M M 5 5 \ C o l u m n s \ L a s t  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 T a b l e s \ M M 5 5 \ C o l u m n s \ F i r s t  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 T a b l e s \ M M 5 5 \ C o l u m n s \ T e a m 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 T a b l e s \ M M 5 5 \ C o l u m n s \ P o r t   C i t y 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 T a b l e s \ M M 5 5 \ C o l u m n s \ W h t   L a k e 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 T a b l e s \ M M 5 5 \ C o l u m n s \ W a t e r f o r d 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 T a b l e s \ M M 5 5 \ C o l u m n s \ C y c l e   L a w 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 T a b l e s \ M M 5 5 \ C o l u m n s \ G r e a t   L a k e 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 T a b l e s \ M M 5 5 \ C o l u m n s \ C o r k t o w n 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 T a b l e s \ M M 5 5 \ C o l u m n s \ P o r t   S h e l d o n 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 T a b l e s \ M M 5 5 \ C o l u m n s \ S t r a d e   B 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 T a b l e s \ M M 5 5 \ C o l u m n s \ D e v o s 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 T a b l e s \ M M 5 5 \ C o l u m n s \ T o t a l 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 T a b l e s \ W 4 5 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 1 3 7 9 . 7 1 4 2 8 5 7 1 4 2 8 5 6 < / L e f t > < T a b I n d e x > 1 2 < / T a b I n d e x > < T o p > 2 0 6 . 0 0 0 0 0 0 0 0 0 0 0 0 0 6 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 T a b l e s \ W 4 5 \ C o l u m n s \ L a s t  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 T a b l e s \ W 4 5 \ C o l u m n s \ F i r s t  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 T a b l e s \ W 4 5 \ C o l u m n s \ T e a m 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 T a b l e s \ W 4 5 \ C o l u m n s \ P o r t   C i t y 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 T a b l e s \ W 4 5 \ C o l u m n s \ W h t   L a k e 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 T a b l e s \ W 4 5 \ C o l u m n s \ W a t e r f o r d 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 T a b l e s \ W 4 5 \ C o l u m n s \ C y c l e   L a w 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 T a b l e s \ W 4 5 \ C o l u m n s \ G r e a t   L a k e 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 T a b l e s \ W 4 5 \ C o l u m n s \ C o r k t o w n 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 T a b l e s \ W 4 5 \ C o l u m n s \ P o r t   S h e l d o n 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 T a b l e s \ W 4 5 \ C o l u m n s \ S t r a d e   B 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 T a b l e s \ W 4 5 \ C o l u m n s \ D e v o s 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 T a b l e s \ W 4 5 \ C o l u m n s \ T o t a l 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 T a b l e s \ W M a s 4 5 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 1 0 5 8 . 5 7 1 4 2 8 5 7 1 4 2 8 2 < / L e f t > < T a b I n d e x > 1 1 < / T a b I n d e x > < T o p > 2 1 7 . 4 2 8 5 7 1 4 2 8 5 7 1 4 5 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 T a b l e s \ W M a s 4 5 \ C o l u m n s \ L a s t  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 T a b l e s \ W M a s 4 5 \ C o l u m n s \ F i r s t  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 T a b l e s \ W M a s 4 5 \ C o l u m n s \ T e a m 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 T a b l e s \ W M a s 4 5 \ C o l u m n s \ P o r t   C i t y 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 T a b l e s \ W M a s 4 5 \ C o l u m n s \ W h t   L a k e 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 T a b l e s \ W M a s 4 5 \ C o l u m n s \ W a t e r f o r d 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 T a b l e s \ W M a s 4 5 \ C o l u m n s \ C y c l e   L a w 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 T a b l e s \ W M a s 4 5 \ C o l u m n s \ G r e a t   L a k e 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 T a b l e s \ W M a s 4 5 \ C o l u m n s \ C o r k t o w n 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 T a b l e s \ W M a s 4 5 \ C o l u m n s \ P o r t   S h e l d o n 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 T a b l e s \ W M a s 4 5 \ C o l u m n s \ S t r a d e   B 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 T a b l e s \ W M a s 4 5 \ C o l u m n s \ D e v o s 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 T a b l e s \ W M a s 4 5 \ C o l u m n s \ T o t a l 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 T a b l e s \ W J u n 9 1 3 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 7 9 7 . 3 7 1 4 2 8 5 7 1 4 2 8 < / L e f t > < T a b I n d e x > 1 0 < / T a b I n d e x > < T o p > 2 3 5 . 7 7 1 4 2 8 5 7 1 4 2 8 5 4 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 T a b l e s \ W J u n 9 1 3 \ C o l u m n s \ L a s t  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 T a b l e s \ W J u n 9 1 3 \ C o l u m n s \ F i r s t  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 T a b l e s \ W J u n 9 1 3 \ C o l u m n s \ T e a m 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 T a b l e s \ W J u n 9 1 3 \ C o l u m n s \ P o r t   C i t y 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 T a b l e s \ W J u n 9 1 3 \ C o l u m n s \ W h t   L a k e 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 T a b l e s \ W J u n 9 1 3 \ C o l u m n s \ W a t e r f o r d 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 T a b l e s \ W J u n 9 1 3 \ C o l u m n s \ C y c l e   L a w 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 T a b l e s \ W J u n 9 1 3 \ C o l u m n s \ G r e a t   L a k e 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 T a b l e s \ W J u n 9 1 3 \ C o l u m n s \ C o r k t o w n 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 T a b l e s \ W J u n 9 1 3 \ C o l u m n s \ P o r t   S h e l d o n 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 T a b l e s \ W J u n 9 1 3 \ C o l u m n s \ S t r a d e   B 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 T a b l e s \ W J u n 9 1 3 \ C o l u m n s \ D e v o s 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 T a b l e s \ W J u n 9 1 3 \ C o l u m n s \ T o t a l 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 T a b l e s \ M J U 9 1 3 < / K e y > < / a : K e y > < a : V a l u e   i : t y p e = " D i a g r a m D i s p l a y N o d e V i e w S t a t e " > < H e i g h t > 1 1 7 . 9 9 9 9 9 9 9 9 9 9 9 9 8 3 < / H e i g h t > < I s E x p a n d e d > t r u e < / I s E x p a n d e d > < L a y e d O u t > t r u e < / L a y e d O u t > < L e f t > 2 1 5 . 6 5 7 1 4 2 8 5 7 1 4 2 6 2 < / L e f t > < T a b I n d e x > 8 < / T a b I n d e x > < T o p > 1 6 7 . 3 1 4 2 8 5 7 1 4 2 8 5 6 9 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 T a b l e s \ M J U 9 1 3 \ C o l u m n s \ L a s t  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 T a b l e s \ M J U 9 1 3 \ C o l u m n s \ F i r s t  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 T a b l e s \ M J U 9 1 3 \ C o l u m n s \ T e a m 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 T a b l e s \ M J U 9 1 3 \ C o l u m n s \ P o r t   C i t y 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 T a b l e s \ M J U 9 1 3 \ C o l u m n s \ W h t   L a k e 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 T a b l e s \ M J U 9 1 3 \ C o l u m n s \ W a t e r f o r d 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 T a b l e s \ M J U 9 1 3 \ C o l u m n s \ C y c l e   L a w 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 T a b l e s \ M J U 9 1 3 \ C o l u m n s \ G r e a t   L a k e 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 T a b l e s \ M J U 9 1 3 \ C o l u m n s \ C o r k t o w n 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 T a b l e s \ M J U 9 1 3 \ C o l u m n s \ P o r t   S h e l d o n 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 T a b l e s \ M J U 9 1 3 \ C o l u m n s \ S t r a d e   B 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 T a b l e s \ M J U 9 1 3 \ C o l u m n s \ D e v o s 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 T a b l e s \ M J U 9 1 3 \ C o l u m n s \ T o t a l 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 T a b l e s \ W J u n 1 4 1 8 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 5 4 0 . 7 9 9 9 9 9 9 9 9 9 9 9 8 4 < / L e f t > < T a b I n d e x > 9 < / T a b I n d e x > < T o p > 2 1 3 . 8 2 8 5 7 1 4 2 8 5 7 1 4 2 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 T a b l e s \ W J u n 1 4 1 8 \ C o l u m n s \ L a s t  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 T a b l e s \ W J u n 1 4 1 8 \ C o l u m n s \ F i r s t  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 T a b l e s \ W J u n 1 4 1 8 \ C o l u m n s \ T e a m 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 T a b l e s \ W J u n 1 4 1 8 \ C o l u m n s \ P o r t   C i t y 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 T a b l e s \ W J u n 1 4 1 8 \ C o l u m n s \ W h t   L a k e 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 T a b l e s \ W J u n 1 4 1 8 \ C o l u m n s \ W a t e r f o r d 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 T a b l e s \ W J u n 1 4 1 8 \ C o l u m n s \ C y c l e   L a w 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 T a b l e s \ W J u n 1 4 1 8 \ C o l u m n s \ G r e a t   L a k e 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 T a b l e s \ W J u n 1 4 1 8 \ C o l u m n s \ C o r k t o w n 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 T a b l e s \ W J u n 1 4 1 8 \ C o l u m n s \ P o r t   S h e l d o n 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 T a b l e s \ W J u n 1 4 1 8 \ C o l u m n s \ S t r a d e   B 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 T a b l e s \ W J u n 1 4 1 8 \ C o l u m n s \ D e v o s 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 T a b l e s \ W J u n 1 4 1 8 \ C o l u m n s \ T o t a l 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 T a b l e s \ M j 1 4 1 8 < / K e y > < / a : K e y > < a : V a l u e   i : t y p e = " D i a g r a m D i s p l a y N o d e V i e w S t a t e " > < H e i g h t > 1 5 0 < / H e i g h t > < I s E x p a n d e d > t r u e < / I s E x p a n d e d > < L a y e d O u t > t r u e < / L a y e d O u t > < T a b I n d e x > 7 < / T a b I n d e x > < T o p > 1 8 4 . 5 7 1 4 2 8 5 7 1 4 2 8 5 6 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 T a b l e s \ M j 1 4 1 8 \ C o l u m n s \ L a s t  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 T a b l e s \ M j 1 4 1 8 \ C o l u m n s \ F i r s t  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 T a b l e s \ M j 1 4 1 8 \ C o l u m n s \ T e a m 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 T a b l e s \ M j 1 4 1 8 \ C o l u m n s \ C o l u m n 1 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 T a b l e s \ M j 1 4 1 8 \ C o l u m n s \ P o r t   C i t y 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 T a b l e s \ M j 1 4 1 8 \ C o l u m n s \ W h t   L a k e 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 T a b l e s \ M j 1 4 1 8 \ C o l u m n s \ W a t e r f o r d 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 T a b l e s \ M j 1 4 1 8 \ C o l u m n s \ C y c l e   L a w 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 T a b l e s \ M j 1 4 1 8 \ C o l u m n s \ G r e a t   L a k e 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 T a b l e s \ M j 1 4 1 8 \ C o l u m n s \ C o r k t o w n 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 T a b l e s \ M j 1 4 1 8 \ C o l u m n s \ P o r t   S h e l d o n 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 T a b l e s \ M j 1 4 1 8 \ C o l u m n s \ S t r a d e   B 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 T a b l e s \ M j 1 4 1 8 \ C o l u m n s \ D e v o s 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 T a b l e s \ M j 1 4 1 8 \ C o l u m n s \ T o t a l 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6.xml>��< ? x m l   v e r s i o n = " 1 . 0 "   e n c o d i n g = " U T F - 1 6 " ? > < G e m i n i   x m l n s = " h t t p : / / g e m i n i / p i v o t c u s t o m i z a t i o n / T a b l e X M L _ M e n 4 5 " > < C u s t o m C o n t e n t > & l t ; T a b l e W i d g e t G r i d S e r i a l i z a t i o n   x m l n s : x s i = " h t t p : / / w w w . w 3 . o r g / 2 0 0 1 / X M L S c h e m a - i n s t a n c e "   x m l n s : x s d = " h t t p : / / w w w . w 3 . o r g / 2 0 0 1 / X M L S c h e m a " & g t ; & l t ; C o l u m n S u g g e s t e d T y p e & g t ; & l t ; i t e m & g t ; & l t ; k e y & g t ; & l t ; s t r i n g & g t ; L a s t   N a m e & l t ; / s t r i n g & g t ; & l t ; / k e y & g t ; & l t ; v a l u e & g t ; & l t ; s t r i n g & g t ; W C h a r & l t ; / s t r i n g & g t ; & l t ; / v a l u e & g t ; & l t ; / i t e m & g t ; & l t ; i t e m & g t ; & l t ; k e y & g t ; & l t ; s t r i n g & g t ; F i r s t   N a m e & l t ; / s t r i n g & g t ; & l t ; / k e y & g t ; & l t ; v a l u e & g t ; & l t ; s t r i n g & g t ; W C h a r & l t ; / s t r i n g & g t ; & l t ; / v a l u e & g t ; & l t ; / i t e m & g t ; & l t ; i t e m & g t ; & l t ; k e y & g t ; & l t ; s t r i n g & g t ; T e a m & l t ; / s t r i n g & g t ; & l t ; / k e y & g t ; & l t ; v a l u e & g t ; & l t ; s t r i n g & g t ; W C h a r & l t ; / s t r i n g & g t ; & l t ; / v a l u e & g t ; & l t ; / i t e m & g t ; & l t ; i t e m & g t ; & l t ; k e y & g t ; & l t ; s t r i n g & g t ; P o r t   C i t y & l t ; / s t r i n g & g t ; & l t ; / k e y & g t ; & l t ; v a l u e & g t ; & l t ; s t r i n g & g t ; B i g I n t & l t ; / s t r i n g & g t ; & l t ; / v a l u e & g t ; & l t ; / i t e m & g t ; & l t ; i t e m & g t ; & l t ; k e y & g t ; & l t ; s t r i n g & g t ; W h t   L a k e & l t ; / s t r i n g & g t ; & l t ; / k e y & g t ; & l t ; v a l u e & g t ; & l t ; s t r i n g & g t ; B i g I n t & l t ; / s t r i n g & g t ; & l t ; / v a l u e & g t ; & l t ; / i t e m & g t ; & l t ; i t e m & g t ; & l t ; k e y & g t ; & l t ; s t r i n g & g t ; W a t e r f o r d & l t ; / s t r i n g & g t ; & l t ; / k e y & g t ; & l t ; v a l u e & g t ; & l t ; s t r i n g & g t ; B i g I n t & l t ; / s t r i n g & g t ; & l t ; / v a l u e & g t ; & l t ; / i t e m & g t ; & l t ; i t e m & g t ; & l t ; k e y & g t ; & l t ; s t r i n g & g t ; C y c l e   L a w & l t ; / s t r i n g & g t ; & l t ; / k e y & g t ; & l t ; v a l u e & g t ; & l t ; s t r i n g & g t ; B i g I n t & l t ; / s t r i n g & g t ; & l t ; / v a l u e & g t ; & l t ; / i t e m & g t ; & l t ; i t e m & g t ; & l t ; k e y & g t ; & l t ; s t r i n g & g t ; G r e a t   L a k e & l t ; / s t r i n g & g t ; & l t ; / k e y & g t ; & l t ; v a l u e & g t ; & l t ; s t r i n g & g t ; B i g I n t & l t ; / s t r i n g & g t ; & l t ; / v a l u e & g t ; & l t ; / i t e m & g t ; & l t ; i t e m & g t ; & l t ; k e y & g t ; & l t ; s t r i n g & g t ; C o r k t o w n & l t ; / s t r i n g & g t ; & l t ; / k e y & g t ; & l t ; v a l u e & g t ; & l t ; s t r i n g & g t ; B i g I n t & l t ; / s t r i n g & g t ; & l t ; / v a l u e & g t ; & l t ; / i t e m & g t ; & l t ; i t e m & g t ; & l t ; k e y & g t ; & l t ; s t r i n g & g t ; P o r t   S h e l d o n & l t ; / s t r i n g & g t ; & l t ; / k e y & g t ; & l t ; v a l u e & g t ; & l t ; s t r i n g & g t ; B i g I n t & l t ; / s t r i n g & g t ; & l t ; / v a l u e & g t ; & l t ; / i t e m & g t ; & l t ; i t e m & g t ; & l t ; k e y & g t ; & l t ; s t r i n g & g t ; S t r a d e   B & l t ; / s t r i n g & g t ; & l t ; / k e y & g t ; & l t ; v a l u e & g t ; & l t ; s t r i n g & g t ; B i g I n t & l t ; / s t r i n g & g t ; & l t ; / v a l u e & g t ; & l t ; / i t e m & g t ; & l t ; i t e m & g t ; & l t ; k e y & g t ; & l t ; s t r i n g & g t ; D e v o s & l t ; / s t r i n g & g t ; & l t ; / k e y & g t ; & l t ; v a l u e & g t ; & l t ; s t r i n g & g t ; B i g I n t & l t ; / s t r i n g & g t ; & l t ; / v a l u e & g t ; & l t ; / i t e m & g t ; & l t ; i t e m & g t ; & l t ; k e y & g t ; & l t ; s t r i n g & g t ; S e r i e s   T o t a l & l t ; / s t r i n g & g t ; & l t ; / k e y & g t ; & l t ; v a l u e & g t ; & l t ; s t r i n g & g t ; B i g I n t & l t ; / s t r i n g & g t ; & l t ; / v a l u e & g t ; & l t ; / i t e m & g t ; & l t ; / C o l u m n S u g g e s t e d T y p e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 / & g t ; & l t ; C o l u m n W i d t h s & g t ; & l t ; i t e m & g t ; & l t ; k e y & g t ; & l t ; s t r i n g & g t ; L a s t   N a m e & l t ; / s t r i n g & g t ; & l t ; / k e y & g t ; & l t ; v a l u e & g t ; & l t ; i n t & g t ; 1 1 6 & l t ; / i n t & g t ; & l t ; / v a l u e & g t ; & l t ; / i t e m & g t ; & l t ; i t e m & g t ; & l t ; k e y & g t ; & l t ; s t r i n g & g t ; F i r s t   N a m e & l t ; / s t r i n g & g t ; & l t ; / k e y & g t ; & l t ; v a l u e & g t ; & l t ; i n t & g t ; 1 1 8 & l t ; / i n t & g t ; & l t ; / v a l u e & g t ; & l t ; / i t e m & g t ; & l t ; i t e m & g t ; & l t ; k e y & g t ; & l t ; s t r i n g & g t ; T e a m & l t ; / s t r i n g & g t ; & l t ; / k e y & g t ; & l t ; v a l u e & g t ; & l t ; i n t & g t ; 7 7 & l t ; / i n t & g t ; & l t ; / v a l u e & g t ; & l t ; / i t e m & g t ; & l t ; i t e m & g t ; & l t ; k e y & g t ; & l t ; s t r i n g & g t ; P o r t   C i t y & l t ; / s t r i n g & g t ; & l t ; / k e y & g t ; & l t ; v a l u e & g t ; & l t ; i n t & g t ; 1 0 3 & l t ; / i n t & g t ; & l t ; / v a l u e & g t ; & l t ; / i t e m & g t ; & l t ; i t e m & g t ; & l t ; k e y & g t ; & l t ; s t r i n g & g t ; W h t   L a k e & l t ; / s t r i n g & g t ; & l t ; / k e y & g t ; & l t ; v a l u e & g t ; & l t ; i n t & g t ; 1 0 9 & l t ; / i n t & g t ; & l t ; / v a l u e & g t ; & l t ; / i t e m & g t ; & l t ; i t e m & g t ; & l t ; k e y & g t ; & l t ; s t r i n g & g t ; W a t e r f o r d & l t ; / s t r i n g & g t ; & l t ; / k e y & g t ; & l t ; v a l u e & g t ; & l t ; i n t & g t ; 1 1 2 & l t ; / i n t & g t ; & l t ; / v a l u e & g t ; & l t ; / i t e m & g t ; & l t ; i t e m & g t ; & l t ; k e y & g t ; & l t ; s t r i n g & g t ; C y c l e   L a w & l t ; / s t r i n g & g t ; & l t ; / k e y & g t ; & l t ; v a l u e & g t ; & l t ; i n t & g t ; 1 1 5 & l t ; / i n t & g t ; & l t ; / v a l u e & g t ; & l t ; / i t e m & g t ; & l t ; i t e m & g t ; & l t ; k e y & g t ; & l t ; s t r i n g & g t ; G r e a t   L a k e & l t ; / s t r i n g & g t ; & l t ; / k e y & g t ; & l t ; v a l u e & g t ; & l t ; i n t & g t ; 1 1 9 & l t ; / i n t & g t ; & l t ; / v a l u e & g t ; & l t ; / i t e m & g t ; & l t ; i t e m & g t ; & l t ; k e y & g t ; & l t ; s t r i n g & g t ; C o r k t o w n & l t ; / s t r i n g & g t ; & l t ; / k e y & g t ; & l t ; v a l u e & g t ; & l t ; i n t & g t ; 1 0 7 & l t ; / i n t & g t ; & l t ; / v a l u e & g t ; & l t ; / i t e m & g t ; & l t ; i t e m & g t ; & l t ; k e y & g t ; & l t ; s t r i n g & g t ; P o r t   S h e l d o n & l t ; / s t r i n g & g t ; & l t ; / k e y & g t ; & l t ; v a l u e & g t ; & l t ; i n t & g t ; 1 3 3 & l t ; / i n t & g t ; & l t ; / v a l u e & g t ; & l t ; / i t e m & g t ; & l t ; i t e m & g t ; & l t ; k e y & g t ; & l t ; s t r i n g & g t ; S t r a d e   B & l t ; / s t r i n g & g t ; & l t ; / k e y & g t ; & l t ; v a l u e & g t ; & l t ; i n t & g t ; 1 0 3 & l t ; / i n t & g t ; & l t ; / v a l u e & g t ; & l t ; / i t e m & g t ; & l t ; i t e m & g t ; & l t ; k e y & g t ; & l t ; s t r i n g & g t ; D e v o s & l t ; / s t r i n g & g t ; & l t ; / k e y & g t ; & l t ; v a l u e & g t ; & l t ; i n t & g t ; 8 4 & l t ; / i n t & g t ; & l t ; / v a l u e & g t ; & l t ; / i t e m & g t ; & l t ; i t e m & g t ; & l t ; k e y & g t ; & l t ; s t r i n g & g t ; S e r i e s   T o t a l & l t ; / s t r i n g & g t ; & l t ; / k e y & g t ; & l t ; v a l u e & g t ; & l t ; i n t & g t ; 1 2 3 & l t ; / i n t & g t ; & l t ; / v a l u e & g t ; & l t ; / i t e m & g t ; & l t ; / C o l u m n W i d t h s & g t ; & l t ; C o l u m n D i s p l a y I n d e x & g t ; & l t ; i t e m & g t ; & l t ; k e y & g t ; & l t ; s t r i n g & g t ; L a s t   N a m e & l t ; / s t r i n g & g t ; & l t ; / k e y & g t ; & l t ; v a l u e & g t ; & l t ; i n t & g t ; 0 & l t ; / i n t & g t ; & l t ; / v a l u e & g t ; & l t ; / i t e m & g t ; & l t ; i t e m & g t ; & l t ; k e y & g t ; & l t ; s t r i n g & g t ; F i r s t   N a m e & l t ; / s t r i n g & g t ; & l t ; / k e y & g t ; & l t ; v a l u e & g t ; & l t ; i n t & g t ; 1 & l t ; / i n t & g t ; & l t ; / v a l u e & g t ; & l t ; / i t e m & g t ; & l t ; i t e m & g t ; & l t ; k e y & g t ; & l t ; s t r i n g & g t ; T e a m & l t ; / s t r i n g & g t ; & l t ; / k e y & g t ; & l t ; v a l u e & g t ; & l t ; i n t & g t ; 2 & l t ; / i n t & g t ; & l t ; / v a l u e & g t ; & l t ; / i t e m & g t ; & l t ; i t e m & g t ; & l t ; k e y & g t ; & l t ; s t r i n g & g t ; P o r t   C i t y & l t ; / s t r i n g & g t ; & l t ; / k e y & g t ; & l t ; v a l u e & g t ; & l t ; i n t & g t ; 3 & l t ; / i n t & g t ; & l t ; / v a l u e & g t ; & l t ; / i t e m & g t ; & l t ; i t e m & g t ; & l t ; k e y & g t ; & l t ; s t r i n g & g t ; W h t   L a k e & l t ; / s t r i n g & g t ; & l t ; / k e y & g t ; & l t ; v a l u e & g t ; & l t ; i n t & g t ; 4 & l t ; / i n t & g t ; & l t ; / v a l u e & g t ; & l t ; / i t e m & g t ; & l t ; i t e m & g t ; & l t ; k e y & g t ; & l t ; s t r i n g & g t ; W a t e r f o r d & l t ; / s t r i n g & g t ; & l t ; / k e y & g t ; & l t ; v a l u e & g t ; & l t ; i n t & g t ; 5 & l t ; / i n t & g t ; & l t ; / v a l u e & g t ; & l t ; / i t e m & g t ; & l t ; i t e m & g t ; & l t ; k e y & g t ; & l t ; s t r i n g & g t ; C y c l e   L a w & l t ; / s t r i n g & g t ; & l t ; / k e y & g t ; & l t ; v a l u e & g t ; & l t ; i n t & g t ; 6 & l t ; / i n t & g t ; & l t ; / v a l u e & g t ; & l t ; / i t e m & g t ; & l t ; i t e m & g t ; & l t ; k e y & g t ; & l t ; s t r i n g & g t ; G r e a t   L a k e & l t ; / s t r i n g & g t ; & l t ; / k e y & g t ; & l t ; v a l u e & g t ; & l t ; i n t & g t ; 7 & l t ; / i n t & g t ; & l t ; / v a l u e & g t ; & l t ; / i t e m & g t ; & l t ; i t e m & g t ; & l t ; k e y & g t ; & l t ; s t r i n g & g t ; C o r k t o w n & l t ; / s t r i n g & g t ; & l t ; / k e y & g t ; & l t ; v a l u e & g t ; & l t ; i n t & g t ; 8 & l t ; / i n t & g t ; & l t ; / v a l u e & g t ; & l t ; / i t e m & g t ; & l t ; i t e m & g t ; & l t ; k e y & g t ; & l t ; s t r i n g & g t ; P o r t   S h e l d o n & l t ; / s t r i n g & g t ; & l t ; / k e y & g t ; & l t ; v a l u e & g t ; & l t ; i n t & g t ; 9 & l t ; / i n t & g t ; & l t ; / v a l u e & g t ; & l t ; / i t e m & g t ; & l t ; i t e m & g t ; & l t ; k e y & g t ; & l t ; s t r i n g & g t ; S t r a d e   B & l t ; / s t r i n g & g t ; & l t ; / k e y & g t ; & l t ; v a l u e & g t ; & l t ; i n t & g t ; 1 0 & l t ; / i n t & g t ; & l t ; / v a l u e & g t ; & l t ; / i t e m & g t ; & l t ; i t e m & g t ; & l t ; k e y & g t ; & l t ; s t r i n g & g t ; D e v o s & l t ; / s t r i n g & g t ; & l t ; / k e y & g t ; & l t ; v a l u e & g t ; & l t ; i n t & g t ; 1 1 & l t ; / i n t & g t ; & l t ; / v a l u e & g t ; & l t ; / i t e m & g t ; & l t ; i t e m & g t ; & l t ; k e y & g t ; & l t ; s t r i n g & g t ; S e r i e s   T o t a l & l t ; / s t r i n g & g t ; & l t ; / k e y & g t ; & l t ; v a l u e & g t ; & l t ; i n t & g t ; 1 2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17.xml>��< ? x m l   v e r s i o n = " 1 . 0 "   e n c o d i n g = " U T F - 1 6 " ? > < G e m i n i   x m l n s = " h t t p : / / g e m i n i / p i v o t c u s t o m i z a t i o n / T a b l e X M L _ W 4 5 " > < C u s t o m C o n t e n t > & l t ; T a b l e W i d g e t G r i d S e r i a l i z a t i o n   x m l n s : x s i = " h t t p : / / w w w . w 3 . o r g / 2 0 0 1 / X M L S c h e m a - i n s t a n c e "   x m l n s : x s d = " h t t p : / / w w w . w 3 . o r g / 2 0 0 1 / X M L S c h e m a " & g t ; & l t ; C o l u m n S u g g e s t e d T y p e & g t ; & l t ; i t e m & g t ; & l t ; k e y & g t ; & l t ; s t r i n g & g t ; L a s t   N a m e & l t ; / s t r i n g & g t ; & l t ; / k e y & g t ; & l t ; v a l u e & g t ; & l t ; s t r i n g & g t ; W C h a r & l t ; / s t r i n g & g t ; & l t ; / v a l u e & g t ; & l t ; / i t e m & g t ; & l t ; i t e m & g t ; & l t ; k e y & g t ; & l t ; s t r i n g & g t ; F i r s t   N a m e & l t ; / s t r i n g & g t ; & l t ; / k e y & g t ; & l t ; v a l u e & g t ; & l t ; s t r i n g & g t ; W C h a r & l t ; / s t r i n g & g t ; & l t ; / v a l u e & g t ; & l t ; / i t e m & g t ; & l t ; i t e m & g t ; & l t ; k e y & g t ; & l t ; s t r i n g & g t ; T e a m & l t ; / s t r i n g & g t ; & l t ; / k e y & g t ; & l t ; v a l u e & g t ; & l t ; s t r i n g & g t ; W C h a r & l t ; / s t r i n g & g t ; & l t ; / v a l u e & g t ; & l t ; / i t e m & g t ; & l t ; i t e m & g t ; & l t ; k e y & g t ; & l t ; s t r i n g & g t ; P o r t   C i t y & l t ; / s t r i n g & g t ; & l t ; / k e y & g t ; & l t ; v a l u e & g t ; & l t ; s t r i n g & g t ; B i g I n t & l t ; / s t r i n g & g t ; & l t ; / v a l u e & g t ; & l t ; / i t e m & g t ; & l t ; i t e m & g t ; & l t ; k e y & g t ; & l t ; s t r i n g & g t ; W h t   L a k e & l t ; / s t r i n g & g t ; & l t ; / k e y & g t ; & l t ; v a l u e & g t ; & l t ; s t r i n g & g t ; B i g I n t & l t ; / s t r i n g & g t ; & l t ; / v a l u e & g t ; & l t ; / i t e m & g t ; & l t ; i t e m & g t ; & l t ; k e y & g t ; & l t ; s t r i n g & g t ; W a t e r f o r d & l t ; / s t r i n g & g t ; & l t ; / k e y & g t ; & l t ; v a l u e & g t ; & l t ; s t r i n g & g t ; B i g I n t & l t ; / s t r i n g & g t ; & l t ; / v a l u e & g t ; & l t ; / i t e m & g t ; & l t ; i t e m & g t ; & l t ; k e y & g t ; & l t ; s t r i n g & g t ; C y c l e   L a w & l t ; / s t r i n g & g t ; & l t ; / k e y & g t ; & l t ; v a l u e & g t ; & l t ; s t r i n g & g t ; B i g I n t & l t ; / s t r i n g & g t ; & l t ; / v a l u e & g t ; & l t ; / i t e m & g t ; & l t ; i t e m & g t ; & l t ; k e y & g t ; & l t ; s t r i n g & g t ; G r e a t   L a k e & l t ; / s t r i n g & g t ; & l t ; / k e y & g t ; & l t ; v a l u e & g t ; & l t ; s t r i n g & g t ; B i g I n t & l t ; / s t r i n g & g t ; & l t ; / v a l u e & g t ; & l t ; / i t e m & g t ; & l t ; i t e m & g t ; & l t ; k e y & g t ; & l t ; s t r i n g & g t ; C o r k t o w n & l t ; / s t r i n g & g t ; & l t ; / k e y & g t ; & l t ; v a l u e & g t ; & l t ; s t r i n g & g t ; B i g I n t & l t ; / s t r i n g & g t ; & l t ; / v a l u e & g t ; & l t ; / i t e m & g t ; & l t ; i t e m & g t ; & l t ; k e y & g t ; & l t ; s t r i n g & g t ; P o r t   S h e l d o n & l t ; / s t r i n g & g t ; & l t ; / k e y & g t ; & l t ; v a l u e & g t ; & l t ; s t r i n g & g t ; E m p t y & l t ; / s t r i n g & g t ; & l t ; / v a l u e & g t ; & l t ; / i t e m & g t ; & l t ; i t e m & g t ; & l t ; k e y & g t ; & l t ; s t r i n g & g t ; S t r a d e   B & l t ; / s t r i n g & g t ; & l t ; / k e y & g t ; & l t ; v a l u e & g t ; & l t ; s t r i n g & g t ; E m p t y & l t ; / s t r i n g & g t ; & l t ; / v a l u e & g t ; & l t ; / i t e m & g t ; & l t ; i t e m & g t ; & l t ; k e y & g t ; & l t ; s t r i n g & g t ; D e v o s & l t ; / s t r i n g & g t ; & l t ; / k e y & g t ; & l t ; v a l u e & g t ; & l t ; s t r i n g & g t ; B i g I n t & l t ; / s t r i n g & g t ; & l t ; / v a l u e & g t ; & l t ; / i t e m & g t ; & l t ; i t e m & g t ; & l t ; k e y & g t ; & l t ; s t r i n g & g t ; T o t a l & l t ; / s t r i n g & g t ; & l t ; / k e y & g t ; & l t ; v a l u e & g t ; & l t ; s t r i n g & g t ; B i g I n t & l t ; / s t r i n g & g t ; & l t ; / v a l u e & g t ; & l t ; / i t e m & g t ; & l t ; / C o l u m n S u g g e s t e d T y p e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 / & g t ; & l t ; C o l u m n W i d t h s & g t ; & l t ; i t e m & g t ; & l t ; k e y & g t ; & l t ; s t r i n g & g t ; L a s t   N a m e & l t ; / s t r i n g & g t ; & l t ; / k e y & g t ; & l t ; v a l u e & g t ; & l t ; i n t & g t ; 1 1 6 & l t ; / i n t & g t ; & l t ; / v a l u e & g t ; & l t ; / i t e m & g t ; & l t ; i t e m & g t ; & l t ; k e y & g t ; & l t ; s t r i n g & g t ; F i r s t   N a m e & l t ; / s t r i n g & g t ; & l t ; / k e y & g t ; & l t ; v a l u e & g t ; & l t ; i n t & g t ; 1 1 8 & l t ; / i n t & g t ; & l t ; / v a l u e & g t ; & l t ; / i t e m & g t ; & l t ; i t e m & g t ; & l t ; k e y & g t ; & l t ; s t r i n g & g t ; T e a m & l t ; / s t r i n g & g t ; & l t ; / k e y & g t ; & l t ; v a l u e & g t ; & l t ; i n t & g t ; 7 7 & l t ; / i n t & g t ; & l t ; / v a l u e & g t ; & l t ; / i t e m & g t ; & l t ; i t e m & g t ; & l t ; k e y & g t ; & l t ; s t r i n g & g t ; P o r t   C i t y & l t ; / s t r i n g & g t ; & l t ; / k e y & g t ; & l t ; v a l u e & g t ; & l t ; i n t & g t ; 1 0 3 & l t ; / i n t & g t ; & l t ; / v a l u e & g t ; & l t ; / i t e m & g t ; & l t ; i t e m & g t ; & l t ; k e y & g t ; & l t ; s t r i n g & g t ; W h t   L a k e & l t ; / s t r i n g & g t ; & l t ; / k e y & g t ; & l t ; v a l u e & g t ; & l t ; i n t & g t ; 1 0 9 & l t ; / i n t & g t ; & l t ; / v a l u e & g t ; & l t ; / i t e m & g t ; & l t ; i t e m & g t ; & l t ; k e y & g t ; & l t ; s t r i n g & g t ; W a t e r f o r d & l t ; / s t r i n g & g t ; & l t ; / k e y & g t ; & l t ; v a l u e & g t ; & l t ; i n t & g t ; 1 1 2 & l t ; / i n t & g t ; & l t ; / v a l u e & g t ; & l t ; / i t e m & g t ; & l t ; i t e m & g t ; & l t ; k e y & g t ; & l t ; s t r i n g & g t ; C y c l e   L a w & l t ; / s t r i n g & g t ; & l t ; / k e y & g t ; & l t ; v a l u e & g t ; & l t ; i n t & g t ; 1 1 5 & l t ; / i n t & g t ; & l t ; / v a l u e & g t ; & l t ; / i t e m & g t ; & l t ; i t e m & g t ; & l t ; k e y & g t ; & l t ; s t r i n g & g t ; G r e a t   L a k e & l t ; / s t r i n g & g t ; & l t ; / k e y & g t ; & l t ; v a l u e & g t ; & l t ; i n t & g t ; 1 1 9 & l t ; / i n t & g t ; & l t ; / v a l u e & g t ; & l t ; / i t e m & g t ; & l t ; i t e m & g t ; & l t ; k e y & g t ; & l t ; s t r i n g & g t ; C o r k t o w n & l t ; / s t r i n g & g t ; & l t ; / k e y & g t ; & l t ; v a l u e & g t ; & l t ; i n t & g t ; 1 0 7 & l t ; / i n t & g t ; & l t ; / v a l u e & g t ; & l t ; / i t e m & g t ; & l t ; i t e m & g t ; & l t ; k e y & g t ; & l t ; s t r i n g & g t ; P o r t   S h e l d o n & l t ; / s t r i n g & g t ; & l t ; / k e y & g t ; & l t ; v a l u e & g t ; & l t ; i n t & g t ; 1 3 3 & l t ; / i n t & g t ; & l t ; / v a l u e & g t ; & l t ; / i t e m & g t ; & l t ; i t e m & g t ; & l t ; k e y & g t ; & l t ; s t r i n g & g t ; S t r a d e   B & l t ; / s t r i n g & g t ; & l t ; / k e y & g t ; & l t ; v a l u e & g t ; & l t ; i n t & g t ; 1 0 3 & l t ; / i n t & g t ; & l t ; / v a l u e & g t ; & l t ; / i t e m & g t ; & l t ; i t e m & g t ; & l t ; k e y & g t ; & l t ; s t r i n g & g t ; D e v o s & l t ; / s t r i n g & g t ; & l t ; / k e y & g t ; & l t ; v a l u e & g t ; & l t ; i n t & g t ; 8 4 & l t ; / i n t & g t ; & l t ; / v a l u e & g t ; & l t ; / i t e m & g t ; & l t ; i t e m & g t ; & l t ; k e y & g t ; & l t ; s t r i n g & g t ; T o t a l & l t ; / s t r i n g & g t ; & l t ; / k e y & g t ; & l t ; v a l u e & g t ; & l t ; i n t & g t ; 7 1 & l t ; / i n t & g t ; & l t ; / v a l u e & g t ; & l t ; / i t e m & g t ; & l t ; / C o l u m n W i d t h s & g t ; & l t ; C o l u m n D i s p l a y I n d e x & g t ; & l t ; i t e m & g t ; & l t ; k e y & g t ; & l t ; s t r i n g & g t ; L a s t   N a m e & l t ; / s t r i n g & g t ; & l t ; / k e y & g t ; & l t ; v a l u e & g t ; & l t ; i n t & g t ; 0 & l t ; / i n t & g t ; & l t ; / v a l u e & g t ; & l t ; / i t e m & g t ; & l t ; i t e m & g t ; & l t ; k e y & g t ; & l t ; s t r i n g & g t ; F i r s t   N a m e & l t ; / s t r i n g & g t ; & l t ; / k e y & g t ; & l t ; v a l u e & g t ; & l t ; i n t & g t ; 1 & l t ; / i n t & g t ; & l t ; / v a l u e & g t ; & l t ; / i t e m & g t ; & l t ; i t e m & g t ; & l t ; k e y & g t ; & l t ; s t r i n g & g t ; T e a m & l t ; / s t r i n g & g t ; & l t ; / k e y & g t ; & l t ; v a l u e & g t ; & l t ; i n t & g t ; 2 & l t ; / i n t & g t ; & l t ; / v a l u e & g t ; & l t ; / i t e m & g t ; & l t ; i t e m & g t ; & l t ; k e y & g t ; & l t ; s t r i n g & g t ; P o r t   C i t y & l t ; / s t r i n g & g t ; & l t ; / k e y & g t ; & l t ; v a l u e & g t ; & l t ; i n t & g t ; 3 & l t ; / i n t & g t ; & l t ; / v a l u e & g t ; & l t ; / i t e m & g t ; & l t ; i t e m & g t ; & l t ; k e y & g t ; & l t ; s t r i n g & g t ; W h t   L a k e & l t ; / s t r i n g & g t ; & l t ; / k e y & g t ; & l t ; v a l u e & g t ; & l t ; i n t & g t ; 4 & l t ; / i n t & g t ; & l t ; / v a l u e & g t ; & l t ; / i t e m & g t ; & l t ; i t e m & g t ; & l t ; k e y & g t ; & l t ; s t r i n g & g t ; W a t e r f o r d & l t ; / s t r i n g & g t ; & l t ; / k e y & g t ; & l t ; v a l u e & g t ; & l t ; i n t & g t ; 5 & l t ; / i n t & g t ; & l t ; / v a l u e & g t ; & l t ; / i t e m & g t ; & l t ; i t e m & g t ; & l t ; k e y & g t ; & l t ; s t r i n g & g t ; C y c l e   L a w & l t ; / s t r i n g & g t ; & l t ; / k e y & g t ; & l t ; v a l u e & g t ; & l t ; i n t & g t ; 6 & l t ; / i n t & g t ; & l t ; / v a l u e & g t ; & l t ; / i t e m & g t ; & l t ; i t e m & g t ; & l t ; k e y & g t ; & l t ; s t r i n g & g t ; G r e a t   L a k e & l t ; / s t r i n g & g t ; & l t ; / k e y & g t ; & l t ; v a l u e & g t ; & l t ; i n t & g t ; 7 & l t ; / i n t & g t ; & l t ; / v a l u e & g t ; & l t ; / i t e m & g t ; & l t ; i t e m & g t ; & l t ; k e y & g t ; & l t ; s t r i n g & g t ; C o r k t o w n & l t ; / s t r i n g & g t ; & l t ; / k e y & g t ; & l t ; v a l u e & g t ; & l t ; i n t & g t ; 8 & l t ; / i n t & g t ; & l t ; / v a l u e & g t ; & l t ; / i t e m & g t ; & l t ; i t e m & g t ; & l t ; k e y & g t ; & l t ; s t r i n g & g t ; P o r t   S h e l d o n & l t ; / s t r i n g & g t ; & l t ; / k e y & g t ; & l t ; v a l u e & g t ; & l t ; i n t & g t ; 9 & l t ; / i n t & g t ; & l t ; / v a l u e & g t ; & l t ; / i t e m & g t ; & l t ; i t e m & g t ; & l t ; k e y & g t ; & l t ; s t r i n g & g t ; S t r a d e   B & l t ; / s t r i n g & g t ; & l t ; / k e y & g t ; & l t ; v a l u e & g t ; & l t ; i n t & g t ; 1 0 & l t ; / i n t & g t ; & l t ; / v a l u e & g t ; & l t ; / i t e m & g t ; & l t ; i t e m & g t ; & l t ; k e y & g t ; & l t ; s t r i n g & g t ; D e v o s & l t ; / s t r i n g & g t ; & l t ; / k e y & g t ; & l t ; v a l u e & g t ; & l t ; i n t & g t ; 1 1 & l t ; / i n t & g t ; & l t ; / v a l u e & g t ; & l t ; / i t e m & g t ; & l t ; i t e m & g t ; & l t ; k e y & g t ; & l t ; s t r i n g & g t ; T o t a l & l t ; / s t r i n g & g t ; & l t ; / k e y & g t ; & l t ; v a l u e & g t ; & l t ; i n t & g t ; 1 2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18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9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 2 0 1 8 - 0 9 - 0 5 T 1 3 : 3 1 : 5 7 . 7 1 9 9 1 3 9 - 0 4 : 0 0 < / L a s t P r o c e s s e d T i m e > < / D a t a M o d e l i n g S a n d b o x . S e r i a l i z e d S a n d b o x E r r o r C a c h e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 M e n 1 2 3 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 1 1 7 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 M e n 3 4 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 1 1 5 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 M e n 4 5 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 1 1 5 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 W 1 2 3 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 1 1 5 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 M M 3 5 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 1 1 5 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 M M 4 5 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 1 1 5 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 M M 5 5 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 1 1 5 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 W 4 5 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 1 1 5 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 W M a s 4 5 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 1 1 5 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 W J u n 9 1 3 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 1 1 5 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 M J U 9 1 3 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 1 1 5 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 W J u n 1 4 1 8 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 1 1 5 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 M j 1 4 1 8 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 1 1 4 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20.xml>��< ? x m l   v e r s i o n = " 1 . 0 "   e n c o d i n g = " U T F - 1 6 " ? > < G e m i n i   x m l n s = " h t t p : / / g e m i n i / p i v o t c u s t o m i z a t i o n / T a b l e X M L _ M J U 9 1 3 " > < C u s t o m C o n t e n t > & l t ; T a b l e W i d g e t G r i d S e r i a l i z a t i o n   x m l n s : x s i = " h t t p : / / w w w . w 3 . o r g / 2 0 0 1 / X M L S c h e m a - i n s t a n c e "   x m l n s : x s d = " h t t p : / / w w w . w 3 . o r g / 2 0 0 1 / X M L S c h e m a " & g t ; & l t ; C o l u m n S u g g e s t e d T y p e & g t ; & l t ; i t e m & g t ; & l t ; k e y & g t ; & l t ; s t r i n g & g t ; L a s t   N a m e & l t ; / s t r i n g & g t ; & l t ; / k e y & g t ; & l t ; v a l u e & g t ; & l t ; s t r i n g & g t ; W C h a r & l t ; / s t r i n g & g t ; & l t ; / v a l u e & g t ; & l t ; / i t e m & g t ; & l t ; i t e m & g t ; & l t ; k e y & g t ; & l t ; s t r i n g & g t ; F i r s t   N a m e & l t ; / s t r i n g & g t ; & l t ; / k e y & g t ; & l t ; v a l u e & g t ; & l t ; s t r i n g & g t ; W C h a r & l t ; / s t r i n g & g t ; & l t ; / v a l u e & g t ; & l t ; / i t e m & g t ; & l t ; i t e m & g t ; & l t ; k e y & g t ; & l t ; s t r i n g & g t ; T e a m & l t ; / s t r i n g & g t ; & l t ; / k e y & g t ; & l t ; v a l u e & g t ; & l t ; s t r i n g & g t ; W C h a r & l t ; / s t r i n g & g t ; & l t ; / v a l u e & g t ; & l t ; / i t e m & g t ; & l t ; i t e m & g t ; & l t ; k e y & g t ; & l t ; s t r i n g & g t ; P o r t   C i t y & l t ; / s t r i n g & g t ; & l t ; / k e y & g t ; & l t ; v a l u e & g t ; & l t ; s t r i n g & g t ; B i g I n t & l t ; / s t r i n g & g t ; & l t ; / v a l u e & g t ; & l t ; / i t e m & g t ; & l t ; i t e m & g t ; & l t ; k e y & g t ; & l t ; s t r i n g & g t ; W h t   L a k e & l t ; / s t r i n g & g t ; & l t ; / k e y & g t ; & l t ; v a l u e & g t ; & l t ; s t r i n g & g t ; E m p t y & l t ; / s t r i n g & g t ; & l t ; / v a l u e & g t ; & l t ; / i t e m & g t ; & l t ; i t e m & g t ; & l t ; k e y & g t ; & l t ; s t r i n g & g t ; W a t e r f o r d & l t ; / s t r i n g & g t ; & l t ; / k e y & g t ; & l t ; v a l u e & g t ; & l t ; s t r i n g & g t ; B i g I n t & l t ; / s t r i n g & g t ; & l t ; / v a l u e & g t ; & l t ; / i t e m & g t ; & l t ; i t e m & g t ; & l t ; k e y & g t ; & l t ; s t r i n g & g t ; C y c l e   L a w & l t ; / s t r i n g & g t ; & l t ; / k e y & g t ; & l t ; v a l u e & g t ; & l t ; s t r i n g & g t ; B i g I n t & l t ; / s t r i n g & g t ; & l t ; / v a l u e & g t ; & l t ; / i t e m & g t ; & l t ; i t e m & g t ; & l t ; k e y & g t ; & l t ; s t r i n g & g t ; G r e a t   L a k e & l t ; / s t r i n g & g t ; & l t ; / k e y & g t ; & l t ; v a l u e & g t ; & l t ; s t r i n g & g t ; E m p t y & l t ; / s t r i n g & g t ; & l t ; / v a l u e & g t ; & l t ; / i t e m & g t ; & l t ; i t e m & g t ; & l t ; k e y & g t ; & l t ; s t r i n g & g t ; C o r k t o w n & l t ; / s t r i n g & g t ; & l t ; / k e y & g t ; & l t ; v a l u e & g t ; & l t ; s t r i n g & g t ; E m p t y & l t ; / s t r i n g & g t ; & l t ; / v a l u e & g t ; & l t ; / i t e m & g t ; & l t ; i t e m & g t ; & l t ; k e y & g t ; & l t ; s t r i n g & g t ; P o r t   S h e l d o n & l t ; / s t r i n g & g t ; & l t ; / k e y & g t ; & l t ; v a l u e & g t ; & l t ; s t r i n g & g t ; B i g I n t & l t ; / s t r i n g & g t ; & l t ; / v a l u e & g t ; & l t ; / i t e m & g t ; & l t ; i t e m & g t ; & l t ; k e y & g t ; & l t ; s t r i n g & g t ; S t r a d e   B & l t ; / s t r i n g & g t ; & l t ; / k e y & g t ; & l t ; v a l u e & g t ; & l t ; s t r i n g & g t ; E m p t y & l t ; / s t r i n g & g t ; & l t ; / v a l u e & g t ; & l t ; / i t e m & g t ; & l t ; i t e m & g t ; & l t ; k e y & g t ; & l t ; s t r i n g & g t ; D e v o s & l t ; / s t r i n g & g t ; & l t ; / k e y & g t ; & l t ; v a l u e & g t ; & l t ; s t r i n g & g t ; E m p t y & l t ; / s t r i n g & g t ; & l t ; / v a l u e & g t ; & l t ; / i t e m & g t ; & l t ; i t e m & g t ; & l t ; k e y & g t ; & l t ; s t r i n g & g t ; T o t a l & l t ; / s t r i n g & g t ; & l t ; / k e y & g t ; & l t ; v a l u e & g t ; & l t ; s t r i n g & g t ; B i g I n t & l t ; / s t r i n g & g t ; & l t ; / v a l u e & g t ; & l t ; / i t e m & g t ; & l t ; / C o l u m n S u g g e s t e d T y p e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 / & g t ; & l t ; C o l u m n W i d t h s & g t ; & l t ; i t e m & g t ; & l t ; k e y & g t ; & l t ; s t r i n g & g t ; L a s t   N a m e & l t ; / s t r i n g & g t ; & l t ; / k e y & g t ; & l t ; v a l u e & g t ; & l t ; i n t & g t ; 1 1 6 & l t ; / i n t & g t ; & l t ; / v a l u e & g t ; & l t ; / i t e m & g t ; & l t ; i t e m & g t ; & l t ; k e y & g t ; & l t ; s t r i n g & g t ; F i r s t   N a m e & l t ; / s t r i n g & g t ; & l t ; / k e y & g t ; & l t ; v a l u e & g t ; & l t ; i n t & g t ; 1 1 8 & l t ; / i n t & g t ; & l t ; / v a l u e & g t ; & l t ; / i t e m & g t ; & l t ; i t e m & g t ; & l t ; k e y & g t ; & l t ; s t r i n g & g t ; T e a m & l t ; / s t r i n g & g t ; & l t ; / k e y & g t ; & l t ; v a l u e & g t ; & l t ; i n t & g t ; 7 7 & l t ; / i n t & g t ; & l t ; / v a l u e & g t ; & l t ; / i t e m & g t ; & l t ; i t e m & g t ; & l t ; k e y & g t ; & l t ; s t r i n g & g t ; P o r t   C i t y & l t ; / s t r i n g & g t ; & l t ; / k e y & g t ; & l t ; v a l u e & g t ; & l t ; i n t & g t ; 1 0 3 & l t ; / i n t & g t ; & l t ; / v a l u e & g t ; & l t ; / i t e m & g t ; & l t ; i t e m & g t ; & l t ; k e y & g t ; & l t ; s t r i n g & g t ; W h t   L a k e & l t ; / s t r i n g & g t ; & l t ; / k e y & g t ; & l t ; v a l u e & g t ; & l t ; i n t & g t ; 1 0 9 & l t ; / i n t & g t ; & l t ; / v a l u e & g t ; & l t ; / i t e m & g t ; & l t ; i t e m & g t ; & l t ; k e y & g t ; & l t ; s t r i n g & g t ; W a t e r f o r d & l t ; / s t r i n g & g t ; & l t ; / k e y & g t ; & l t ; v a l u e & g t ; & l t ; i n t & g t ; 1 1 2 & l t ; / i n t & g t ; & l t ; / v a l u e & g t ; & l t ; / i t e m & g t ; & l t ; i t e m & g t ; & l t ; k e y & g t ; & l t ; s t r i n g & g t ; C y c l e   L a w & l t ; / s t r i n g & g t ; & l t ; / k e y & g t ; & l t ; v a l u e & g t ; & l t ; i n t & g t ; 1 1 5 & l t ; / i n t & g t ; & l t ; / v a l u e & g t ; & l t ; / i t e m & g t ; & l t ; i t e m & g t ; & l t ; k e y & g t ; & l t ; s t r i n g & g t ; G r e a t   L a k e & l t ; / s t r i n g & g t ; & l t ; / k e y & g t ; & l t ; v a l u e & g t ; & l t ; i n t & g t ; 1 1 9 & l t ; / i n t & g t ; & l t ; / v a l u e & g t ; & l t ; / i t e m & g t ; & l t ; i t e m & g t ; & l t ; k e y & g t ; & l t ; s t r i n g & g t ; C o r k t o w n & l t ; / s t r i n g & g t ; & l t ; / k e y & g t ; & l t ; v a l u e & g t ; & l t ; i n t & g t ; 1 0 7 & l t ; / i n t & g t ; & l t ; / v a l u e & g t ; & l t ; / i t e m & g t ; & l t ; i t e m & g t ; & l t ; k e y & g t ; & l t ; s t r i n g & g t ; P o r t   S h e l d o n & l t ; / s t r i n g & g t ; & l t ; / k e y & g t ; & l t ; v a l u e & g t ; & l t ; i n t & g t ; 1 3 3 & l t ; / i n t & g t ; & l t ; / v a l u e & g t ; & l t ; / i t e m & g t ; & l t ; i t e m & g t ; & l t ; k e y & g t ; & l t ; s t r i n g & g t ; S t r a d e   B & l t ; / s t r i n g & g t ; & l t ; / k e y & g t ; & l t ; v a l u e & g t ; & l t ; i n t & g t ; 1 0 3 & l t ; / i n t & g t ; & l t ; / v a l u e & g t ; & l t ; / i t e m & g t ; & l t ; i t e m & g t ; & l t ; k e y & g t ; & l t ; s t r i n g & g t ; D e v o s & l t ; / s t r i n g & g t ; & l t ; / k e y & g t ; & l t ; v a l u e & g t ; & l t ; i n t & g t ; 8 4 & l t ; / i n t & g t ; & l t ; / v a l u e & g t ; & l t ; / i t e m & g t ; & l t ; i t e m & g t ; & l t ; k e y & g t ; & l t ; s t r i n g & g t ; T o t a l & l t ; / s t r i n g & g t ; & l t ; / k e y & g t ; & l t ; v a l u e & g t ; & l t ; i n t & g t ; 7 1 & l t ; / i n t & g t ; & l t ; / v a l u e & g t ; & l t ; / i t e m & g t ; & l t ; / C o l u m n W i d t h s & g t ; & l t ; C o l u m n D i s p l a y I n d e x & g t ; & l t ; i t e m & g t ; & l t ; k e y & g t ; & l t ; s t r i n g & g t ; L a s t   N a m e & l t ; / s t r i n g & g t ; & l t ; / k e y & g t ; & l t ; v a l u e & g t ; & l t ; i n t & g t ; 0 & l t ; / i n t & g t ; & l t ; / v a l u e & g t ; & l t ; / i t e m & g t ; & l t ; i t e m & g t ; & l t ; k e y & g t ; & l t ; s t r i n g & g t ; F i r s t   N a m e & l t ; / s t r i n g & g t ; & l t ; / k e y & g t ; & l t ; v a l u e & g t ; & l t ; i n t & g t ; 1 & l t ; / i n t & g t ; & l t ; / v a l u e & g t ; & l t ; / i t e m & g t ; & l t ; i t e m & g t ; & l t ; k e y & g t ; & l t ; s t r i n g & g t ; T e a m & l t ; / s t r i n g & g t ; & l t ; / k e y & g t ; & l t ; v a l u e & g t ; & l t ; i n t & g t ; 2 & l t ; / i n t & g t ; & l t ; / v a l u e & g t ; & l t ; / i t e m & g t ; & l t ; i t e m & g t ; & l t ; k e y & g t ; & l t ; s t r i n g & g t ; P o r t   C i t y & l t ; / s t r i n g & g t ; & l t ; / k e y & g t ; & l t ; v a l u e & g t ; & l t ; i n t & g t ; 3 & l t ; / i n t & g t ; & l t ; / v a l u e & g t ; & l t ; / i t e m & g t ; & l t ; i t e m & g t ; & l t ; k e y & g t ; & l t ; s t r i n g & g t ; W h t   L a k e & l t ; / s t r i n g & g t ; & l t ; / k e y & g t ; & l t ; v a l u e & g t ; & l t ; i n t & g t ; 4 & l t ; / i n t & g t ; & l t ; / v a l u e & g t ; & l t ; / i t e m & g t ; & l t ; i t e m & g t ; & l t ; k e y & g t ; & l t ; s t r i n g & g t ; W a t e r f o r d & l t ; / s t r i n g & g t ; & l t ; / k e y & g t ; & l t ; v a l u e & g t ; & l t ; i n t & g t ; 5 & l t ; / i n t & g t ; & l t ; / v a l u e & g t ; & l t ; / i t e m & g t ; & l t ; i t e m & g t ; & l t ; k e y & g t ; & l t ; s t r i n g & g t ; C y c l e   L a w & l t ; / s t r i n g & g t ; & l t ; / k e y & g t ; & l t ; v a l u e & g t ; & l t ; i n t & g t ; 6 & l t ; / i n t & g t ; & l t ; / v a l u e & g t ; & l t ; / i t e m & g t ; & l t ; i t e m & g t ; & l t ; k e y & g t ; & l t ; s t r i n g & g t ; G r e a t   L a k e & l t ; / s t r i n g & g t ; & l t ; / k e y & g t ; & l t ; v a l u e & g t ; & l t ; i n t & g t ; 7 & l t ; / i n t & g t ; & l t ; / v a l u e & g t ; & l t ; / i t e m & g t ; & l t ; i t e m & g t ; & l t ; k e y & g t ; & l t ; s t r i n g & g t ; C o r k t o w n & l t ; / s t r i n g & g t ; & l t ; / k e y & g t ; & l t ; v a l u e & g t ; & l t ; i n t & g t ; 8 & l t ; / i n t & g t ; & l t ; / v a l u e & g t ; & l t ; / i t e m & g t ; & l t ; i t e m & g t ; & l t ; k e y & g t ; & l t ; s t r i n g & g t ; P o r t   S h e l d o n & l t ; / s t r i n g & g t ; & l t ; / k e y & g t ; & l t ; v a l u e & g t ; & l t ; i n t & g t ; 9 & l t ; / i n t & g t ; & l t ; / v a l u e & g t ; & l t ; / i t e m & g t ; & l t ; i t e m & g t ; & l t ; k e y & g t ; & l t ; s t r i n g & g t ; S t r a d e   B & l t ; / s t r i n g & g t ; & l t ; / k e y & g t ; & l t ; v a l u e & g t ; & l t ; i n t & g t ; 1 0 & l t ; / i n t & g t ; & l t ; / v a l u e & g t ; & l t ; / i t e m & g t ; & l t ; i t e m & g t ; & l t ; k e y & g t ; & l t ; s t r i n g & g t ; D e v o s & l t ; / s t r i n g & g t ; & l t ; / k e y & g t ; & l t ; v a l u e & g t ; & l t ; i n t & g t ; 1 1 & l t ; / i n t & g t ; & l t ; / v a l u e & g t ; & l t ; / i t e m & g t ; & l t ; i t e m & g t ; & l t ; k e y & g t ; & l t ; s t r i n g & g t ; T o t a l & l t ; / s t r i n g & g t ; & l t ; / k e y & g t ; & l t ; v a l u e & g t ; & l t ; i n t & g t ; 1 2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21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22.xml>��< ? x m l   v e r s i o n = " 1 . 0 "   e n c o d i n g = " U T F - 1 6 " ? > < G e m i n i   x m l n s = " h t t p : / / g e m i n i / p i v o t c u s t o m i z a t i o n / T a b l e X M L _ M e n 3 4 " > < C u s t o m C o n t e n t > & l t ; T a b l e W i d g e t G r i d S e r i a l i z a t i o n   x m l n s : x s i = " h t t p : / / w w w . w 3 . o r g / 2 0 0 1 / X M L S c h e m a - i n s t a n c e "   x m l n s : x s d = " h t t p : / / w w w . w 3 . o r g / 2 0 0 1 / X M L S c h e m a " & g t ; & l t ; C o l u m n S u g g e s t e d T y p e & g t ; & l t ; i t e m & g t ; & l t ; k e y & g t ; & l t ; s t r i n g & g t ; L a s t   N a m e & l t ; / s t r i n g & g t ; & l t ; / k e y & g t ; & l t ; v a l u e & g t ; & l t ; s t r i n g & g t ; W C h a r & l t ; / s t r i n g & g t ; & l t ; / v a l u e & g t ; & l t ; / i t e m & g t ; & l t ; i t e m & g t ; & l t ; k e y & g t ; & l t ; s t r i n g & g t ; F i r s t   N a m e & l t ; / s t r i n g & g t ; & l t ; / k e y & g t ; & l t ; v a l u e & g t ; & l t ; s t r i n g & g t ; W C h a r & l t ; / s t r i n g & g t ; & l t ; / v a l u e & g t ; & l t ; / i t e m & g t ; & l t ; i t e m & g t ; & l t ; k e y & g t ; & l t ; s t r i n g & g t ; T e a m & l t ; / s t r i n g & g t ; & l t ; / k e y & g t ; & l t ; v a l u e & g t ; & l t ; s t r i n g & g t ; W C h a r & l t ; / s t r i n g & g t ; & l t ; / v a l u e & g t ; & l t ; / i t e m & g t ; & l t ; i t e m & g t ; & l t ; k e y & g t ; & l t ; s t r i n g & g t ; P o r t   C i t y & l t ; / s t r i n g & g t ; & l t ; / k e y & g t ; & l t ; v a l u e & g t ; & l t ; s t r i n g & g t ; B i g I n t & l t ; / s t r i n g & g t ; & l t ; / v a l u e & g t ; & l t ; / i t e m & g t ; & l t ; i t e m & g t ; & l t ; k e y & g t ; & l t ; s t r i n g & g t ; W h t   L a k e & l t ; / s t r i n g & g t ; & l t ; / k e y & g t ; & l t ; v a l u e & g t ; & l t ; s t r i n g & g t ; B i g I n t & l t ; / s t r i n g & g t ; & l t ; / v a l u e & g t ; & l t ; / i t e m & g t ; & l t ; i t e m & g t ; & l t ; k e y & g t ; & l t ; s t r i n g & g t ; W a t e r f o r d & l t ; / s t r i n g & g t ; & l t ; / k e y & g t ; & l t ; v a l u e & g t ; & l t ; s t r i n g & g t ; B i g I n t & l t ; / s t r i n g & g t ; & l t ; / v a l u e & g t ; & l t ; / i t e m & g t ; & l t ; i t e m & g t ; & l t ; k e y & g t ; & l t ; s t r i n g & g t ; C y c l e   L a w & l t ; / s t r i n g & g t ; & l t ; / k e y & g t ; & l t ; v a l u e & g t ; & l t ; s t r i n g & g t ; B i g I n t & l t ; / s t r i n g & g t ; & l t ; / v a l u e & g t ; & l t ; / i t e m & g t ; & l t ; i t e m & g t ; & l t ; k e y & g t ; & l t ; s t r i n g & g t ; G r e a t   L a k e & l t ; / s t r i n g & g t ; & l t ; / k e y & g t ; & l t ; v a l u e & g t ; & l t ; s t r i n g & g t ; B i g I n t & l t ; / s t r i n g & g t ; & l t ; / v a l u e & g t ; & l t ; / i t e m & g t ; & l t ; i t e m & g t ; & l t ; k e y & g t ; & l t ; s t r i n g & g t ; C o r k t o w n & l t ; / s t r i n g & g t ; & l t ; / k e y & g t ; & l t ; v a l u e & g t ; & l t ; s t r i n g & g t ; B i g I n t & l t ; / s t r i n g & g t ; & l t ; / v a l u e & g t ; & l t ; / i t e m & g t ; & l t ; i t e m & g t ; & l t ; k e y & g t ; & l t ; s t r i n g & g t ; P o r t   S h e l d o n & l t ; / s t r i n g & g t ; & l t ; / k e y & g t ; & l t ; v a l u e & g t ; & l t ; s t r i n g & g t ; B i g I n t & l t ; / s t r i n g & g t ; & l t ; / v a l u e & g t ; & l t ; / i t e m & g t ; & l t ; i t e m & g t ; & l t ; k e y & g t ; & l t ; s t r i n g & g t ; S t r a d e   B & l t ; / s t r i n g & g t ; & l t ; / k e y & g t ; & l t ; v a l u e & g t ; & l t ; s t r i n g & g t ; B i g I n t & l t ; / s t r i n g & g t ; & l t ; / v a l u e & g t ; & l t ; / i t e m & g t ; & l t ; i t e m & g t ; & l t ; k e y & g t ; & l t ; s t r i n g & g t ; D e v o s & l t ; / s t r i n g & g t ; & l t ; / k e y & g t ; & l t ; v a l u e & g t ; & l t ; s t r i n g & g t ; B i g I n t & l t ; / s t r i n g & g t ; & l t ; / v a l u e & g t ; & l t ; / i t e m & g t ; & l t ; i t e m & g t ; & l t ; k e y & g t ; & l t ; s t r i n g & g t ; S e r i e s   S c o r e & l t ; / s t r i n g & g t ; & l t ; / k e y & g t ; & l t ; v a l u e & g t ; & l t ; s t r i n g & g t ; B i g I n t & l t ; / s t r i n g & g t ; & l t ; / v a l u e & g t ; & l t ; / i t e m & g t ; & l t ; / C o l u m n S u g g e s t e d T y p e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 / & g t ; & l t ; C o l u m n W i d t h s & g t ; & l t ; i t e m & g t ; & l t ; k e y & g t ; & l t ; s t r i n g & g t ; L a s t   N a m e & l t ; / s t r i n g & g t ; & l t ; / k e y & g t ; & l t ; v a l u e & g t ; & l t ; i n t & g t ; 1 1 6 & l t ; / i n t & g t ; & l t ; / v a l u e & g t ; & l t ; / i t e m & g t ; & l t ; i t e m & g t ; & l t ; k e y & g t ; & l t ; s t r i n g & g t ; F i r s t   N a m e & l t ; / s t r i n g & g t ; & l t ; / k e y & g t ; & l t ; v a l u e & g t ; & l t ; i n t & g t ; 1 1 8 & l t ; / i n t & g t ; & l t ; / v a l u e & g t ; & l t ; / i t e m & g t ; & l t ; i t e m & g t ; & l t ; k e y & g t ; & l t ; s t r i n g & g t ; T e a m & l t ; / s t r i n g & g t ; & l t ; / k e y & g t ; & l t ; v a l u e & g t ; & l t ; i n t & g t ; 7 7 & l t ; / i n t & g t ; & l t ; / v a l u e & g t ; & l t ; / i t e m & g t ; & l t ; i t e m & g t ; & l t ; k e y & g t ; & l t ; s t r i n g & g t ; P o r t   C i t y & l t ; / s t r i n g & g t ; & l t ; / k e y & g t ; & l t ; v a l u e & g t ; & l t ; i n t & g t ; 1 0 3 & l t ; / i n t & g t ; & l t ; / v a l u e & g t ; & l t ; / i t e m & g t ; & l t ; i t e m & g t ; & l t ; k e y & g t ; & l t ; s t r i n g & g t ; W h t   L a k e & l t ; / s t r i n g & g t ; & l t ; / k e y & g t ; & l t ; v a l u e & g t ; & l t ; i n t & g t ; 1 0 9 & l t ; / i n t & g t ; & l t ; / v a l u e & g t ; & l t ; / i t e m & g t ; & l t ; i t e m & g t ; & l t ; k e y & g t ; & l t ; s t r i n g & g t ; W a t e r f o r d & l t ; / s t r i n g & g t ; & l t ; / k e y & g t ; & l t ; v a l u e & g t ; & l t ; i n t & g t ; 1 1 2 & l t ; / i n t & g t ; & l t ; / v a l u e & g t ; & l t ; / i t e m & g t ; & l t ; i t e m & g t ; & l t ; k e y & g t ; & l t ; s t r i n g & g t ; C y c l e   L a w & l t ; / s t r i n g & g t ; & l t ; / k e y & g t ; & l t ; v a l u e & g t ; & l t ; i n t & g t ; 1 1 5 & l t ; / i n t & g t ; & l t ; / v a l u e & g t ; & l t ; / i t e m & g t ; & l t ; i t e m & g t ; & l t ; k e y & g t ; & l t ; s t r i n g & g t ; G r e a t   L a k e & l t ; / s t r i n g & g t ; & l t ; / k e y & g t ; & l t ; v a l u e & g t ; & l t ; i n t & g t ; 1 1 9 & l t ; / i n t & g t ; & l t ; / v a l u e & g t ; & l t ; / i t e m & g t ; & l t ; i t e m & g t ; & l t ; k e y & g t ; & l t ; s t r i n g & g t ; C o r k t o w n & l t ; / s t r i n g & g t ; & l t ; / k e y & g t ; & l t ; v a l u e & g t ; & l t ; i n t & g t ; 1 0 7 & l t ; / i n t & g t ; & l t ; / v a l u e & g t ; & l t ; / i t e m & g t ; & l t ; i t e m & g t ; & l t ; k e y & g t ; & l t ; s t r i n g & g t ; P o r t   S h e l d o n & l t ; / s t r i n g & g t ; & l t ; / k e y & g t ; & l t ; v a l u e & g t ; & l t ; i n t & g t ; 1 3 3 & l t ; / i n t & g t ; & l t ; / v a l u e & g t ; & l t ; / i t e m & g t ; & l t ; i t e m & g t ; & l t ; k e y & g t ; & l t ; s t r i n g & g t ; S t r a d e   B & l t ; / s t r i n g & g t ; & l t ; / k e y & g t ; & l t ; v a l u e & g t ; & l t ; i n t & g t ; 1 0 3 & l t ; / i n t & g t ; & l t ; / v a l u e & g t ; & l t ; / i t e m & g t ; & l t ; i t e m & g t ; & l t ; k e y & g t ; & l t ; s t r i n g & g t ; D e v o s & l t ; / s t r i n g & g t ; & l t ; / k e y & g t ; & l t ; v a l u e & g t ; & l t ; i n t & g t ; 8 4 & l t ; / i n t & g t ; & l t ; / v a l u e & g t ; & l t ; / i t e m & g t ; & l t ; i t e m & g t ; & l t ; k e y & g t ; & l t ; s t r i n g & g t ; S e r i e s   S c o r e & l t ; / s t r i n g & g t ; & l t ; / k e y & g t ; & l t ; v a l u e & g t ; & l t ; i n t & g t ; 1 3 5 & l t ; / i n t & g t ; & l t ; / v a l u e & g t ; & l t ; / i t e m & g t ; & l t ; / C o l u m n W i d t h s & g t ; & l t ; C o l u m n D i s p l a y I n d e x & g t ; & l t ; i t e m & g t ; & l t ; k e y & g t ; & l t ; s t r i n g & g t ; L a s t   N a m e & l t ; / s t r i n g & g t ; & l t ; / k e y & g t ; & l t ; v a l u e & g t ; & l t ; i n t & g t ; 0 & l t ; / i n t & g t ; & l t ; / v a l u e & g t ; & l t ; / i t e m & g t ; & l t ; i t e m & g t ; & l t ; k e y & g t ; & l t ; s t r i n g & g t ; F i r s t   N a m e & l t ; / s t r i n g & g t ; & l t ; / k e y & g t ; & l t ; v a l u e & g t ; & l t ; i n t & g t ; 1 & l t ; / i n t & g t ; & l t ; / v a l u e & g t ; & l t ; / i t e m & g t ; & l t ; i t e m & g t ; & l t ; k e y & g t ; & l t ; s t r i n g & g t ; T e a m & l t ; / s t r i n g & g t ; & l t ; / k e y & g t ; & l t ; v a l u e & g t ; & l t ; i n t & g t ; 2 & l t ; / i n t & g t ; & l t ; / v a l u e & g t ; & l t ; / i t e m & g t ; & l t ; i t e m & g t ; & l t ; k e y & g t ; & l t ; s t r i n g & g t ; P o r t   C i t y & l t ; / s t r i n g & g t ; & l t ; / k e y & g t ; & l t ; v a l u e & g t ; & l t ; i n t & g t ; 3 & l t ; / i n t & g t ; & l t ; / v a l u e & g t ; & l t ; / i t e m & g t ; & l t ; i t e m & g t ; & l t ; k e y & g t ; & l t ; s t r i n g & g t ; W h t   L a k e & l t ; / s t r i n g & g t ; & l t ; / k e y & g t ; & l t ; v a l u e & g t ; & l t ; i n t & g t ; 4 & l t ; / i n t & g t ; & l t ; / v a l u e & g t ; & l t ; / i t e m & g t ; & l t ; i t e m & g t ; & l t ; k e y & g t ; & l t ; s t r i n g & g t ; W a t e r f o r d & l t ; / s t r i n g & g t ; & l t ; / k e y & g t ; & l t ; v a l u e & g t ; & l t ; i n t & g t ; 5 & l t ; / i n t & g t ; & l t ; / v a l u e & g t ; & l t ; / i t e m & g t ; & l t ; i t e m & g t ; & l t ; k e y & g t ; & l t ; s t r i n g & g t ; C y c l e   L a w & l t ; / s t r i n g & g t ; & l t ; / k e y & g t ; & l t ; v a l u e & g t ; & l t ; i n t & g t ; 6 & l t ; / i n t & g t ; & l t ; / v a l u e & g t ; & l t ; / i t e m & g t ; & l t ; i t e m & g t ; & l t ; k e y & g t ; & l t ; s t r i n g & g t ; G r e a t   L a k e & l t ; / s t r i n g & g t ; & l t ; / k e y & g t ; & l t ; v a l u e & g t ; & l t ; i n t & g t ; 7 & l t ; / i n t & g t ; & l t ; / v a l u e & g t ; & l t ; / i t e m & g t ; & l t ; i t e m & g t ; & l t ; k e y & g t ; & l t ; s t r i n g & g t ; C o r k t o w n & l t ; / s t r i n g & g t ; & l t ; / k e y & g t ; & l t ; v a l u e & g t ; & l t ; i n t & g t ; 8 & l t ; / i n t & g t ; & l t ; / v a l u e & g t ; & l t ; / i t e m & g t ; & l t ; i t e m & g t ; & l t ; k e y & g t ; & l t ; s t r i n g & g t ; P o r t   S h e l d o n & l t ; / s t r i n g & g t ; & l t ; / k e y & g t ; & l t ; v a l u e & g t ; & l t ; i n t & g t ; 9 & l t ; / i n t & g t ; & l t ; / v a l u e & g t ; & l t ; / i t e m & g t ; & l t ; i t e m & g t ; & l t ; k e y & g t ; & l t ; s t r i n g & g t ; S t r a d e   B & l t ; / s t r i n g & g t ; & l t ; / k e y & g t ; & l t ; v a l u e & g t ; & l t ; i n t & g t ; 1 0 & l t ; / i n t & g t ; & l t ; / v a l u e & g t ; & l t ; / i t e m & g t ; & l t ; i t e m & g t ; & l t ; k e y & g t ; & l t ; s t r i n g & g t ; D e v o s & l t ; / s t r i n g & g t ; & l t ; / k e y & g t ; & l t ; v a l u e & g t ; & l t ; i n t & g t ; 1 1 & l t ; / i n t & g t ; & l t ; / v a l u e & g t ; & l t ; / i t e m & g t ; & l t ; i t e m & g t ; & l t ; k e y & g t ; & l t ; s t r i n g & g t ; S e r i e s   S c o r e & l t ; / s t r i n g & g t ; & l t ; / k e y & g t ; & l t ; v a l u e & g t ; & l t ; i n t & g t ; 1 2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23.xml>��< ? x m l   v e r s i o n = " 1 . 0 "   e n c o d i n g = " U T F - 1 6 " ? > < G e m i n i   x m l n s = " h t t p : / / g e m i n i / p i v o t c u s t o m i z a t i o n / T a b l e X M L _ M M 5 5 " > < C u s t o m C o n t e n t > & l t ; T a b l e W i d g e t G r i d S e r i a l i z a t i o n   x m l n s : x s i = " h t t p : / / w w w . w 3 . o r g / 2 0 0 1 / X M L S c h e m a - i n s t a n c e "   x m l n s : x s d = " h t t p : / / w w w . w 3 . o r g / 2 0 0 1 / X M L S c h e m a " & g t ; & l t ; C o l u m n S u g g e s t e d T y p e & g t ; & l t ; i t e m & g t ; & l t ; k e y & g t ; & l t ; s t r i n g & g t ; L a s t   N a m e & l t ; / s t r i n g & g t ; & l t ; / k e y & g t ; & l t ; v a l u e & g t ; & l t ; s t r i n g & g t ; W C h a r & l t ; / s t r i n g & g t ; & l t ; / v a l u e & g t ; & l t ; / i t e m & g t ; & l t ; i t e m & g t ; & l t ; k e y & g t ; & l t ; s t r i n g & g t ; F i r s t   N a m e & l t ; / s t r i n g & g t ; & l t ; / k e y & g t ; & l t ; v a l u e & g t ; & l t ; s t r i n g & g t ; W C h a r & l t ; / s t r i n g & g t ; & l t ; / v a l u e & g t ; & l t ; / i t e m & g t ; & l t ; i t e m & g t ; & l t ; k e y & g t ; & l t ; s t r i n g & g t ; T e a m & l t ; / s t r i n g & g t ; & l t ; / k e y & g t ; & l t ; v a l u e & g t ; & l t ; s t r i n g & g t ; W C h a r & l t ; / s t r i n g & g t ; & l t ; / v a l u e & g t ; & l t ; / i t e m & g t ; & l t ; i t e m & g t ; & l t ; k e y & g t ; & l t ; s t r i n g & g t ; P o r t   C i t y & l t ; / s t r i n g & g t ; & l t ; / k e y & g t ; & l t ; v a l u e & g t ; & l t ; s t r i n g & g t ; B i g I n t & l t ; / s t r i n g & g t ; & l t ; / v a l u e & g t ; & l t ; / i t e m & g t ; & l t ; i t e m & g t ; & l t ; k e y & g t ; & l t ; s t r i n g & g t ; W h t   L a k e & l t ; / s t r i n g & g t ; & l t ; / k e y & g t ; & l t ; v a l u e & g t ; & l t ; s t r i n g & g t ; E m p t y & l t ; / s t r i n g & g t ; & l t ; / v a l u e & g t ; & l t ; / i t e m & g t ; & l t ; i t e m & g t ; & l t ; k e y & g t ; & l t ; s t r i n g & g t ; W a t e r f o r d & l t ; / s t r i n g & g t ; & l t ; / k e y & g t ; & l t ; v a l u e & g t ; & l t ; s t r i n g & g t ; B i g I n t & l t ; / s t r i n g & g t ; & l t ; / v a l u e & g t ; & l t ; / i t e m & g t ; & l t ; i t e m & g t ; & l t ; k e y & g t ; & l t ; s t r i n g & g t ; C y c l e   L a w & l t ; / s t r i n g & g t ; & l t ; / k e y & g t ; & l t ; v a l u e & g t ; & l t ; s t r i n g & g t ; B i g I n t & l t ; / s t r i n g & g t ; & l t ; / v a l u e & g t ; & l t ; / i t e m & g t ; & l t ; i t e m & g t ; & l t ; k e y & g t ; & l t ; s t r i n g & g t ; G r e a t   L a k e & l t ; / s t r i n g & g t ; & l t ; / k e y & g t ; & l t ; v a l u e & g t ; & l t ; s t r i n g & g t ; E m p t y & l t ; / s t r i n g & g t ; & l t ; / v a l u e & g t ; & l t ; / i t e m & g t ; & l t ; i t e m & g t ; & l t ; k e y & g t ; & l t ; s t r i n g & g t ; C o r k t o w n & l t ; / s t r i n g & g t ; & l t ; / k e y & g t ; & l t ; v a l u e & g t ; & l t ; s t r i n g & g t ; B i g I n t & l t ; / s t r i n g & g t ; & l t ; / v a l u e & g t ; & l t ; / i t e m & g t ; & l t ; i t e m & g t ; & l t ; k e y & g t ; & l t ; s t r i n g & g t ; P o r t   S h e l d o n & l t ; / s t r i n g & g t ; & l t ; / k e y & g t ; & l t ; v a l u e & g t ; & l t ; s t r i n g & g t ; E m p t y & l t ; / s t r i n g & g t ; & l t ; / v a l u e & g t ; & l t ; / i t e m & g t ; & l t ; i t e m & g t ; & l t ; k e y & g t ; & l t ; s t r i n g & g t ; S t r a d e   B & l t ; / s t r i n g & g t ; & l t ; / k e y & g t ; & l t ; v a l u e & g t ; & l t ; s t r i n g & g t ; E m p t y & l t ; / s t r i n g & g t ; & l t ; / v a l u e & g t ; & l t ; / i t e m & g t ; & l t ; i t e m & g t ; & l t ; k e y & g t ; & l t ; s t r i n g & g t ; D e v o s & l t ; / s t r i n g & g t ; & l t ; / k e y & g t ; & l t ; v a l u e & g t ; & l t ; s t r i n g & g t ; B i g I n t & l t ; / s t r i n g & g t ; & l t ; / v a l u e & g t ; & l t ; / i t e m & g t ; & l t ; i t e m & g t ; & l t ; k e y & g t ; & l t ; s t r i n g & g t ; T o t a l & l t ; / s t r i n g & g t ; & l t ; / k e y & g t ; & l t ; v a l u e & g t ; & l t ; s t r i n g & g t ; B i g I n t & l t ; / s t r i n g & g t ; & l t ; / v a l u e & g t ; & l t ; / i t e m & g t ; & l t ; / C o l u m n S u g g e s t e d T y p e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 / & g t ; & l t ; C o l u m n W i d t h s & g t ; & l t ; i t e m & g t ; & l t ; k e y & g t ; & l t ; s t r i n g & g t ; L a s t   N a m e & l t ; / s t r i n g & g t ; & l t ; / k e y & g t ; & l t ; v a l u e & g t ; & l t ; i n t & g t ; 1 1 6 & l t ; / i n t & g t ; & l t ; / v a l u e & g t ; & l t ; / i t e m & g t ; & l t ; i t e m & g t ; & l t ; k e y & g t ; & l t ; s t r i n g & g t ; F i r s t   N a m e & l t ; / s t r i n g & g t ; & l t ; / k e y & g t ; & l t ; v a l u e & g t ; & l t ; i n t & g t ; 1 1 8 & l t ; / i n t & g t ; & l t ; / v a l u e & g t ; & l t ; / i t e m & g t ; & l t ; i t e m & g t ; & l t ; k e y & g t ; & l t ; s t r i n g & g t ; T e a m & l t ; / s t r i n g & g t ; & l t ; / k e y & g t ; & l t ; v a l u e & g t ; & l t ; i n t & g t ; 7 7 & l t ; / i n t & g t ; & l t ; / v a l u e & g t ; & l t ; / i t e m & g t ; & l t ; i t e m & g t ; & l t ; k e y & g t ; & l t ; s t r i n g & g t ; P o r t   C i t y & l t ; / s t r i n g & g t ; & l t ; / k e y & g t ; & l t ; v a l u e & g t ; & l t ; i n t & g t ; 1 0 3 & l t ; / i n t & g t ; & l t ; / v a l u e & g t ; & l t ; / i t e m & g t ; & l t ; i t e m & g t ; & l t ; k e y & g t ; & l t ; s t r i n g & g t ; W h t   L a k e & l t ; / s t r i n g & g t ; & l t ; / k e y & g t ; & l t ; v a l u e & g t ; & l t ; i n t & g t ; 1 0 9 & l t ; / i n t & g t ; & l t ; / v a l u e & g t ; & l t ; / i t e m & g t ; & l t ; i t e m & g t ; & l t ; k e y & g t ; & l t ; s t r i n g & g t ; W a t e r f o r d & l t ; / s t r i n g & g t ; & l t ; / k e y & g t ; & l t ; v a l u e & g t ; & l t ; i n t & g t ; 1 1 2 & l t ; / i n t & g t ; & l t ; / v a l u e & g t ; & l t ; / i t e m & g t ; & l t ; i t e m & g t ; & l t ; k e y & g t ; & l t ; s t r i n g & g t ; C y c l e   L a w & l t ; / s t r i n g & g t ; & l t ; / k e y & g t ; & l t ; v a l u e & g t ; & l t ; i n t & g t ; 1 1 5 & l t ; / i n t & g t ; & l t ; / v a l u e & g t ; & l t ; / i t e m & g t ; & l t ; i t e m & g t ; & l t ; k e y & g t ; & l t ; s t r i n g & g t ; G r e a t   L a k e & l t ; / s t r i n g & g t ; & l t ; / k e y & g t ; & l t ; v a l u e & g t ; & l t ; i n t & g t ; 1 1 9 & l t ; / i n t & g t ; & l t ; / v a l u e & g t ; & l t ; / i t e m & g t ; & l t ; i t e m & g t ; & l t ; k e y & g t ; & l t ; s t r i n g & g t ; C o r k t o w n & l t ; / s t r i n g & g t ; & l t ; / k e y & g t ; & l t ; v a l u e & g t ; & l t ; i n t & g t ; 1 0 7 & l t ; / i n t & g t ; & l t ; / v a l u e & g t ; & l t ; / i t e m & g t ; & l t ; i t e m & g t ; & l t ; k e y & g t ; & l t ; s t r i n g & g t ; P o r t   S h e l d o n & l t ; / s t r i n g & g t ; & l t ; / k e y & g t ; & l t ; v a l u e & g t ; & l t ; i n t & g t ; 1 3 3 & l t ; / i n t & g t ; & l t ; / v a l u e & g t ; & l t ; / i t e m & g t ; & l t ; i t e m & g t ; & l t ; k e y & g t ; & l t ; s t r i n g & g t ; S t r a d e   B & l t ; / s t r i n g & g t ; & l t ; / k e y & g t ; & l t ; v a l u e & g t ; & l t ; i n t & g t ; 1 0 3 & l t ; / i n t & g t ; & l t ; / v a l u e & g t ; & l t ; / i t e m & g t ; & l t ; i t e m & g t ; & l t ; k e y & g t ; & l t ; s t r i n g & g t ; D e v o s & l t ; / s t r i n g & g t ; & l t ; / k e y & g t ; & l t ; v a l u e & g t ; & l t ; i n t & g t ; 8 4 & l t ; / i n t & g t ; & l t ; / v a l u e & g t ; & l t ; / i t e m & g t ; & l t ; i t e m & g t ; & l t ; k e y & g t ; & l t ; s t r i n g & g t ; T o t a l & l t ; / s t r i n g & g t ; & l t ; / k e y & g t ; & l t ; v a l u e & g t ; & l t ; i n t & g t ; 7 1 & l t ; / i n t & g t ; & l t ; / v a l u e & g t ; & l t ; / i t e m & g t ; & l t ; / C o l u m n W i d t h s & g t ; & l t ; C o l u m n D i s p l a y I n d e x & g t ; & l t ; i t e m & g t ; & l t ; k e y & g t ; & l t ; s t r i n g & g t ; L a s t   N a m e & l t ; / s t r i n g & g t ; & l t ; / k e y & g t ; & l t ; v a l u e & g t ; & l t ; i n t & g t ; 0 & l t ; / i n t & g t ; & l t ; / v a l u e & g t ; & l t ; / i t e m & g t ; & l t ; i t e m & g t ; & l t ; k e y & g t ; & l t ; s t r i n g & g t ; F i r s t   N a m e & l t ; / s t r i n g & g t ; & l t ; / k e y & g t ; & l t ; v a l u e & g t ; & l t ; i n t & g t ; 1 & l t ; / i n t & g t ; & l t ; / v a l u e & g t ; & l t ; / i t e m & g t ; & l t ; i t e m & g t ; & l t ; k e y & g t ; & l t ; s t r i n g & g t ; T e a m & l t ; / s t r i n g & g t ; & l t ; / k e y & g t ; & l t ; v a l u e & g t ; & l t ; i n t & g t ; 2 & l t ; / i n t & g t ; & l t ; / v a l u e & g t ; & l t ; / i t e m & g t ; & l t ; i t e m & g t ; & l t ; k e y & g t ; & l t ; s t r i n g & g t ; P o r t   C i t y & l t ; / s t r i n g & g t ; & l t ; / k e y & g t ; & l t ; v a l u e & g t ; & l t ; i n t & g t ; 3 & l t ; / i n t & g t ; & l t ; / v a l u e & g t ; & l t ; / i t e m & g t ; & l t ; i t e m & g t ; & l t ; k e y & g t ; & l t ; s t r i n g & g t ; W h t   L a k e & l t ; / s t r i n g & g t ; & l t ; / k e y & g t ; & l t ; v a l u e & g t ; & l t ; i n t & g t ; 4 & l t ; / i n t & g t ; & l t ; / v a l u e & g t ; & l t ; / i t e m & g t ; & l t ; i t e m & g t ; & l t ; k e y & g t ; & l t ; s t r i n g & g t ; W a t e r f o r d & l t ; / s t r i n g & g t ; & l t ; / k e y & g t ; & l t ; v a l u e & g t ; & l t ; i n t & g t ; 5 & l t ; / i n t & g t ; & l t ; / v a l u e & g t ; & l t ; / i t e m & g t ; & l t ; i t e m & g t ; & l t ; k e y & g t ; & l t ; s t r i n g & g t ; C y c l e   L a w & l t ; / s t r i n g & g t ; & l t ; / k e y & g t ; & l t ; v a l u e & g t ; & l t ; i n t & g t ; 6 & l t ; / i n t & g t ; & l t ; / v a l u e & g t ; & l t ; / i t e m & g t ; & l t ; i t e m & g t ; & l t ; k e y & g t ; & l t ; s t r i n g & g t ; G r e a t   L a k e & l t ; / s t r i n g & g t ; & l t ; / k e y & g t ; & l t ; v a l u e & g t ; & l t ; i n t & g t ; 7 & l t ; / i n t & g t ; & l t ; / v a l u e & g t ; & l t ; / i t e m & g t ; & l t ; i t e m & g t ; & l t ; k e y & g t ; & l t ; s t r i n g & g t ; C o r k t o w n & l t ; / s t r i n g & g t ; & l t ; / k e y & g t ; & l t ; v a l u e & g t ; & l t ; i n t & g t ; 8 & l t ; / i n t & g t ; & l t ; / v a l u e & g t ; & l t ; / i t e m & g t ; & l t ; i t e m & g t ; & l t ; k e y & g t ; & l t ; s t r i n g & g t ; P o r t   S h e l d o n & l t ; / s t r i n g & g t ; & l t ; / k e y & g t ; & l t ; v a l u e & g t ; & l t ; i n t & g t ; 9 & l t ; / i n t & g t ; & l t ; / v a l u e & g t ; & l t ; / i t e m & g t ; & l t ; i t e m & g t ; & l t ; k e y & g t ; & l t ; s t r i n g & g t ; S t r a d e   B & l t ; / s t r i n g & g t ; & l t ; / k e y & g t ; & l t ; v a l u e & g t ; & l t ; i n t & g t ; 1 0 & l t ; / i n t & g t ; & l t ; / v a l u e & g t ; & l t ; / i t e m & g t ; & l t ; i t e m & g t ; & l t ; k e y & g t ; & l t ; s t r i n g & g t ; D e v o s & l t ; / s t r i n g & g t ; & l t ; / k e y & g t ; & l t ; v a l u e & g t ; & l t ; i n t & g t ; 1 1 & l t ; / i n t & g t ; & l t ; / v a l u e & g t ; & l t ; / i t e m & g t ; & l t ; i t e m & g t ; & l t ; k e y & g t ; & l t ; s t r i n g & g t ; T o t a l & l t ; / s t r i n g & g t ; & l t ; / k e y & g t ; & l t ; v a l u e & g t ; & l t ; i n t & g t ; 1 2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24.xml>��< ? x m l   v e r s i o n = " 1 . 0 "   e n c o d i n g = " U T F - 1 6 " ? > < G e m i n i   x m l n s = " h t t p : / / g e m i n i / p i v o t c u s t o m i z a t i o n / T a b l e X M L _ W J u n 9 1 3 " > < C u s t o m C o n t e n t > & l t ; T a b l e W i d g e t G r i d S e r i a l i z a t i o n   x m l n s : x s i = " h t t p : / / w w w . w 3 . o r g / 2 0 0 1 / X M L S c h e m a - i n s t a n c e "   x m l n s : x s d = " h t t p : / / w w w . w 3 . o r g / 2 0 0 1 / X M L S c h e m a " & g t ; & l t ; C o l u m n S u g g e s t e d T y p e & g t ; & l t ; i t e m & g t ; & l t ; k e y & g t ; & l t ; s t r i n g & g t ; L a s t   N a m e & l t ; / s t r i n g & g t ; & l t ; / k e y & g t ; & l t ; v a l u e & g t ; & l t ; s t r i n g & g t ; W C h a r & l t ; / s t r i n g & g t ; & l t ; / v a l u e & g t ; & l t ; / i t e m & g t ; & l t ; i t e m & g t ; & l t ; k e y & g t ; & l t ; s t r i n g & g t ; F i r s t   N a m e & l t ; / s t r i n g & g t ; & l t ; / k e y & g t ; & l t ; v a l u e & g t ; & l t ; s t r i n g & g t ; W C h a r & l t ; / s t r i n g & g t ; & l t ; / v a l u e & g t ; & l t ; / i t e m & g t ; & l t ; i t e m & g t ; & l t ; k e y & g t ; & l t ; s t r i n g & g t ; T e a m & l t ; / s t r i n g & g t ; & l t ; / k e y & g t ; & l t ; v a l u e & g t ; & l t ; s t r i n g & g t ; W C h a r & l t ; / s t r i n g & g t ; & l t ; / v a l u e & g t ; & l t ; / i t e m & g t ; & l t ; i t e m & g t ; & l t ; k e y & g t ; & l t ; s t r i n g & g t ; P o r t   C i t y & l t ; / s t r i n g & g t ; & l t ; / k e y & g t ; & l t ; v a l u e & g t ; & l t ; s t r i n g & g t ; B i g I n t & l t ; / s t r i n g & g t ; & l t ; / v a l u e & g t ; & l t ; / i t e m & g t ; & l t ; i t e m & g t ; & l t ; k e y & g t ; & l t ; s t r i n g & g t ; W h t   L a k e & l t ; / s t r i n g & g t ; & l t ; / k e y & g t ; & l t ; v a l u e & g t ; & l t ; s t r i n g & g t ; E m p t y & l t ; / s t r i n g & g t ; & l t ; / v a l u e & g t ; & l t ; / i t e m & g t ; & l t ; i t e m & g t ; & l t ; k e y & g t ; & l t ; s t r i n g & g t ; W a t e r f o r d & l t ; / s t r i n g & g t ; & l t ; / k e y & g t ; & l t ; v a l u e & g t ; & l t ; s t r i n g & g t ; B i g I n t & l t ; / s t r i n g & g t ; & l t ; / v a l u e & g t ; & l t ; / i t e m & g t ; & l t ; i t e m & g t ; & l t ; k e y & g t ; & l t ; s t r i n g & g t ; C y c l e   L a w & l t ; / s t r i n g & g t ; & l t ; / k e y & g t ; & l t ; v a l u e & g t ; & l t ; s t r i n g & g t ; B i g I n t & l t ; / s t r i n g & g t ; & l t ; / v a l u e & g t ; & l t ; / i t e m & g t ; & l t ; i t e m & g t ; & l t ; k e y & g t ; & l t ; s t r i n g & g t ; G r e a t   L a k e & l t ; / s t r i n g & g t ; & l t ; / k e y & g t ; & l t ; v a l u e & g t ; & l t ; s t r i n g & g t ; E m p t y & l t ; / s t r i n g & g t ; & l t ; / v a l u e & g t ; & l t ; / i t e m & g t ; & l t ; i t e m & g t ; & l t ; k e y & g t ; & l t ; s t r i n g & g t ; C o r k t o w n & l t ; / s t r i n g & g t ; & l t ; / k e y & g t ; & l t ; v a l u e & g t ; & l t ; s t r i n g & g t ; E m p t y & l t ; / s t r i n g & g t ; & l t ; / v a l u e & g t ; & l t ; / i t e m & g t ; & l t ; i t e m & g t ; & l t ; k e y & g t ; & l t ; s t r i n g & g t ; P o r t   S h e l d o n & l t ; / s t r i n g & g t ; & l t ; / k e y & g t ; & l t ; v a l u e & g t ; & l t ; s t r i n g & g t ; B i g I n t & l t ; / s t r i n g & g t ; & l t ; / v a l u e & g t ; & l t ; / i t e m & g t ; & l t ; i t e m & g t ; & l t ; k e y & g t ; & l t ; s t r i n g & g t ; S t r a d e   B & l t ; / s t r i n g & g t ; & l t ; / k e y & g t ; & l t ; v a l u e & g t ; & l t ; s t r i n g & g t ; E m p t y & l t ; / s t r i n g & g t ; & l t ; / v a l u e & g t ; & l t ; / i t e m & g t ; & l t ; i t e m & g t ; & l t ; k e y & g t ; & l t ; s t r i n g & g t ; D e v o s & l t ; / s t r i n g & g t ; & l t ; / k e y & g t ; & l t ; v a l u e & g t ; & l t ; s t r i n g & g t ; E m p t y & l t ; / s t r i n g & g t ; & l t ; / v a l u e & g t ; & l t ; / i t e m & g t ; & l t ; i t e m & g t ; & l t ; k e y & g t ; & l t ; s t r i n g & g t ; T o t a l & l t ; / s t r i n g & g t ; & l t ; / k e y & g t ; & l t ; v a l u e & g t ; & l t ; s t r i n g & g t ; B i g I n t & l t ; / s t r i n g & g t ; & l t ; / v a l u e & g t ; & l t ; / i t e m & g t ; & l t ; / C o l u m n S u g g e s t e d T y p e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 / & g t ; & l t ; C o l u m n W i d t h s & g t ; & l t ; i t e m & g t ; & l t ; k e y & g t ; & l t ; s t r i n g & g t ; L a s t   N a m e & l t ; / s t r i n g & g t ; & l t ; / k e y & g t ; & l t ; v a l u e & g t ; & l t ; i n t & g t ; 1 1 6 & l t ; / i n t & g t ; & l t ; / v a l u e & g t ; & l t ; / i t e m & g t ; & l t ; i t e m & g t ; & l t ; k e y & g t ; & l t ; s t r i n g & g t ; F i r s t   N a m e & l t ; / s t r i n g & g t ; & l t ; / k e y & g t ; & l t ; v a l u e & g t ; & l t ; i n t & g t ; 1 1 8 & l t ; / i n t & g t ; & l t ; / v a l u e & g t ; & l t ; / i t e m & g t ; & l t ; i t e m & g t ; & l t ; k e y & g t ; & l t ; s t r i n g & g t ; T e a m & l t ; / s t r i n g & g t ; & l t ; / k e y & g t ; & l t ; v a l u e & g t ; & l t ; i n t & g t ; 7 7 & l t ; / i n t & g t ; & l t ; / v a l u e & g t ; & l t ; / i t e m & g t ; & l t ; i t e m & g t ; & l t ; k e y & g t ; & l t ; s t r i n g & g t ; P o r t   C i t y & l t ; / s t r i n g & g t ; & l t ; / k e y & g t ; & l t ; v a l u e & g t ; & l t ; i n t & g t ; 1 0 3 & l t ; / i n t & g t ; & l t ; / v a l u e & g t ; & l t ; / i t e m & g t ; & l t ; i t e m & g t ; & l t ; k e y & g t ; & l t ; s t r i n g & g t ; W h t   L a k e & l t ; / s t r i n g & g t ; & l t ; / k e y & g t ; & l t ; v a l u e & g t ; & l t ; i n t & g t ; 1 0 9 & l t ; / i n t & g t ; & l t ; / v a l u e & g t ; & l t ; / i t e m & g t ; & l t ; i t e m & g t ; & l t ; k e y & g t ; & l t ; s t r i n g & g t ; W a t e r f o r d & l t ; / s t r i n g & g t ; & l t ; / k e y & g t ; & l t ; v a l u e & g t ; & l t ; i n t & g t ; 1 1 2 & l t ; / i n t & g t ; & l t ; / v a l u e & g t ; & l t ; / i t e m & g t ; & l t ; i t e m & g t ; & l t ; k e y & g t ; & l t ; s t r i n g & g t ; C y c l e   L a w & l t ; / s t r i n g & g t ; & l t ; / k e y & g t ; & l t ; v a l u e & g t ; & l t ; i n t & g t ; 1 1 5 & l t ; / i n t & g t ; & l t ; / v a l u e & g t ; & l t ; / i t e m & g t ; & l t ; i t e m & g t ; & l t ; k e y & g t ; & l t ; s t r i n g & g t ; G r e a t   L a k e & l t ; / s t r i n g & g t ; & l t ; / k e y & g t ; & l t ; v a l u e & g t ; & l t ; i n t & g t ; 1 1 9 & l t ; / i n t & g t ; & l t ; / v a l u e & g t ; & l t ; / i t e m & g t ; & l t ; i t e m & g t ; & l t ; k e y & g t ; & l t ; s t r i n g & g t ; C o r k t o w n & l t ; / s t r i n g & g t ; & l t ; / k e y & g t ; & l t ; v a l u e & g t ; & l t ; i n t & g t ; 1 0 7 & l t ; / i n t & g t ; & l t ; / v a l u e & g t ; & l t ; / i t e m & g t ; & l t ; i t e m & g t ; & l t ; k e y & g t ; & l t ; s t r i n g & g t ; P o r t   S h e l d o n & l t ; / s t r i n g & g t ; & l t ; / k e y & g t ; & l t ; v a l u e & g t ; & l t ; i n t & g t ; 1 3 3 & l t ; / i n t & g t ; & l t ; / v a l u e & g t ; & l t ; / i t e m & g t ; & l t ; i t e m & g t ; & l t ; k e y & g t ; & l t ; s t r i n g & g t ; S t r a d e   B & l t ; / s t r i n g & g t ; & l t ; / k e y & g t ; & l t ; v a l u e & g t ; & l t ; i n t & g t ; 1 0 3 & l t ; / i n t & g t ; & l t ; / v a l u e & g t ; & l t ; / i t e m & g t ; & l t ; i t e m & g t ; & l t ; k e y & g t ; & l t ; s t r i n g & g t ; D e v o s & l t ; / s t r i n g & g t ; & l t ; / k e y & g t ; & l t ; v a l u e & g t ; & l t ; i n t & g t ; 8 4 & l t ; / i n t & g t ; & l t ; / v a l u e & g t ; & l t ; / i t e m & g t ; & l t ; i t e m & g t ; & l t ; k e y & g t ; & l t ; s t r i n g & g t ; T o t a l & l t ; / s t r i n g & g t ; & l t ; / k e y & g t ; & l t ; v a l u e & g t ; & l t ; i n t & g t ; 7 1 & l t ; / i n t & g t ; & l t ; / v a l u e & g t ; & l t ; / i t e m & g t ; & l t ; / C o l u m n W i d t h s & g t ; & l t ; C o l u m n D i s p l a y I n d e x & g t ; & l t ; i t e m & g t ; & l t ; k e y & g t ; & l t ; s t r i n g & g t ; L a s t   N a m e & l t ; / s t r i n g & g t ; & l t ; / k e y & g t ; & l t ; v a l u e & g t ; & l t ; i n t & g t ; 0 & l t ; / i n t & g t ; & l t ; / v a l u e & g t ; & l t ; / i t e m & g t ; & l t ; i t e m & g t ; & l t ; k e y & g t ; & l t ; s t r i n g & g t ; F i r s t   N a m e & l t ; / s t r i n g & g t ; & l t ; / k e y & g t ; & l t ; v a l u e & g t ; & l t ; i n t & g t ; 1 & l t ; / i n t & g t ; & l t ; / v a l u e & g t ; & l t ; / i t e m & g t ; & l t ; i t e m & g t ; & l t ; k e y & g t ; & l t ; s t r i n g & g t ; T e a m & l t ; / s t r i n g & g t ; & l t ; / k e y & g t ; & l t ; v a l u e & g t ; & l t ; i n t & g t ; 2 & l t ; / i n t & g t ; & l t ; / v a l u e & g t ; & l t ; / i t e m & g t ; & l t ; i t e m & g t ; & l t ; k e y & g t ; & l t ; s t r i n g & g t ; P o r t   C i t y & l t ; / s t r i n g & g t ; & l t ; / k e y & g t ; & l t ; v a l u e & g t ; & l t ; i n t & g t ; 3 & l t ; / i n t & g t ; & l t ; / v a l u e & g t ; & l t ; / i t e m & g t ; & l t ; i t e m & g t ; & l t ; k e y & g t ; & l t ; s t r i n g & g t ; W h t   L a k e & l t ; / s t r i n g & g t ; & l t ; / k e y & g t ; & l t ; v a l u e & g t ; & l t ; i n t & g t ; 4 & l t ; / i n t & g t ; & l t ; / v a l u e & g t ; & l t ; / i t e m & g t ; & l t ; i t e m & g t ; & l t ; k e y & g t ; & l t ; s t r i n g & g t ; W a t e r f o r d & l t ; / s t r i n g & g t ; & l t ; / k e y & g t ; & l t ; v a l u e & g t ; & l t ; i n t & g t ; 5 & l t ; / i n t & g t ; & l t ; / v a l u e & g t ; & l t ; / i t e m & g t ; & l t ; i t e m & g t ; & l t ; k e y & g t ; & l t ; s t r i n g & g t ; C y c l e   L a w & l t ; / s t r i n g & g t ; & l t ; / k e y & g t ; & l t ; v a l u e & g t ; & l t ; i n t & g t ; 6 & l t ; / i n t & g t ; & l t ; / v a l u e & g t ; & l t ; / i t e m & g t ; & l t ; i t e m & g t ; & l t ; k e y & g t ; & l t ; s t r i n g & g t ; G r e a t   L a k e & l t ; / s t r i n g & g t ; & l t ; / k e y & g t ; & l t ; v a l u e & g t ; & l t ; i n t & g t ; 7 & l t ; / i n t & g t ; & l t ; / v a l u e & g t ; & l t ; / i t e m & g t ; & l t ; i t e m & g t ; & l t ; k e y & g t ; & l t ; s t r i n g & g t ; C o r k t o w n & l t ; / s t r i n g & g t ; & l t ; / k e y & g t ; & l t ; v a l u e & g t ; & l t ; i n t & g t ; 8 & l t ; / i n t & g t ; & l t ; / v a l u e & g t ; & l t ; / i t e m & g t ; & l t ; i t e m & g t ; & l t ; k e y & g t ; & l t ; s t r i n g & g t ; P o r t   S h e l d o n & l t ; / s t r i n g & g t ; & l t ; / k e y & g t ; & l t ; v a l u e & g t ; & l t ; i n t & g t ; 9 & l t ; / i n t & g t ; & l t ; / v a l u e & g t ; & l t ; / i t e m & g t ; & l t ; i t e m & g t ; & l t ; k e y & g t ; & l t ; s t r i n g & g t ; S t r a d e   B & l t ; / s t r i n g & g t ; & l t ; / k e y & g t ; & l t ; v a l u e & g t ; & l t ; i n t & g t ; 1 0 & l t ; / i n t & g t ; & l t ; / v a l u e & g t ; & l t ; / i t e m & g t ; & l t ; i t e m & g t ; & l t ; k e y & g t ; & l t ; s t r i n g & g t ; D e v o s & l t ; / s t r i n g & g t ; & l t ; / k e y & g t ; & l t ; v a l u e & g t ; & l t ; i n t & g t ; 1 1 & l t ; / i n t & g t ; & l t ; / v a l u e & g t ; & l t ; / i t e m & g t ; & l t ; i t e m & g t ; & l t ; k e y & g t ; & l t ; s t r i n g & g t ; T o t a l & l t ; / s t r i n g & g t ; & l t ; / k e y & g t ; & l t ; v a l u e & g t ; & l t ; i n t & g t ; 1 2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25.xml>��< ? x m l   v e r s i o n = " 1 . 0 "   e n c o d i n g = " U T F - 1 6 " ? > < G e m i n i   x m l n s = " h t t p : / / g e m i n i / p i v o t c u s t o m i z a t i o n / C l i e n t W i n d o w X M L " > < C u s t o m C o n t e n t > < ! [ C D A T A [ M j 1 4 1 8 ] ] > < / C u s t o m C o n t e n t > < / G e m i n i > 
</file>

<file path=customXml/item26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 2 4 < / H e i g h t > < / S a n d b o x E d i t o r . F o r m u l a B a r S t a t e > ] ] > < / C u s t o m C o n t e n t > < / G e m i n i > 
</file>

<file path=customXml/item27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28.xml>��< ? x m l   v e r s i o n = " 1 . 0 "   e n c o d i n g = " U T F - 1 6 " ? > < G e m i n i   x m l n s = " h t t p : / / g e m i n i / p i v o t c u s t o m i z a t i o n / T a b l e X M L _ M M 4 5 " > < C u s t o m C o n t e n t > & l t ; T a b l e W i d g e t G r i d S e r i a l i z a t i o n   x m l n s : x s i = " h t t p : / / w w w . w 3 . o r g / 2 0 0 1 / X M L S c h e m a - i n s t a n c e "   x m l n s : x s d = " h t t p : / / w w w . w 3 . o r g / 2 0 0 1 / X M L S c h e m a " & g t ; & l t ; C o l u m n S u g g e s t e d T y p e & g t ; & l t ; i t e m & g t ; & l t ; k e y & g t ; & l t ; s t r i n g & g t ; L a s t   N a m e & l t ; / s t r i n g & g t ; & l t ; / k e y & g t ; & l t ; v a l u e & g t ; & l t ; s t r i n g & g t ; W C h a r & l t ; / s t r i n g & g t ; & l t ; / v a l u e & g t ; & l t ; / i t e m & g t ; & l t ; i t e m & g t ; & l t ; k e y & g t ; & l t ; s t r i n g & g t ; F i r s t   N a m e & l t ; / s t r i n g & g t ; & l t ; / k e y & g t ; & l t ; v a l u e & g t ; & l t ; s t r i n g & g t ; W C h a r & l t ; / s t r i n g & g t ; & l t ; / v a l u e & g t ; & l t ; / i t e m & g t ; & l t ; i t e m & g t ; & l t ; k e y & g t ; & l t ; s t r i n g & g t ; T e a m & l t ; / s t r i n g & g t ; & l t ; / k e y & g t ; & l t ; v a l u e & g t ; & l t ; s t r i n g & g t ; W C h a r & l t ; / s t r i n g & g t ; & l t ; / v a l u e & g t ; & l t ; / i t e m & g t ; & l t ; i t e m & g t ; & l t ; k e y & g t ; & l t ; s t r i n g & g t ; P o r t   C i t y & l t ; / s t r i n g & g t ; & l t ; / k e y & g t ; & l t ; v a l u e & g t ; & l t ; s t r i n g & g t ; B i g I n t & l t ; / s t r i n g & g t ; & l t ; / v a l u e & g t ; & l t ; / i t e m & g t ; & l t ; i t e m & g t ; & l t ; k e y & g t ; & l t ; s t r i n g & g t ; W h t   L a k e & l t ; / s t r i n g & g t ; & l t ; / k e y & g t ; & l t ; v a l u e & g t ; & l t ; s t r i n g & g t ; B i g I n t & l t ; / s t r i n g & g t ; & l t ; / v a l u e & g t ; & l t ; / i t e m & g t ; & l t ; i t e m & g t ; & l t ; k e y & g t ; & l t ; s t r i n g & g t ; W a t e r f o r d & l t ; / s t r i n g & g t ; & l t ; / k e y & g t ; & l t ; v a l u e & g t ; & l t ; s t r i n g & g t ; B i g I n t & l t ; / s t r i n g & g t ; & l t ; / v a l u e & g t ; & l t ; / i t e m & g t ; & l t ; i t e m & g t ; & l t ; k e y & g t ; & l t ; s t r i n g & g t ; C y c l e   L a w & l t ; / s t r i n g & g t ; & l t ; / k e y & g t ; & l t ; v a l u e & g t ; & l t ; s t r i n g & g t ; B i g I n t & l t ; / s t r i n g & g t ; & l t ; / v a l u e & g t ; & l t ; / i t e m & g t ; & l t ; i t e m & g t ; & l t ; k e y & g t ; & l t ; s t r i n g & g t ; G r e a t   L a k e & l t ; / s t r i n g & g t ; & l t ; / k e y & g t ; & l t ; v a l u e & g t ; & l t ; s t r i n g & g t ; B i g I n t & l t ; / s t r i n g & g t ; & l t ; / v a l u e & g t ; & l t ; / i t e m & g t ; & l t ; i t e m & g t ; & l t ; k e y & g t ; & l t ; s t r i n g & g t ; C o r k t o w n & l t ; / s t r i n g & g t ; & l t ; / k e y & g t ; & l t ; v a l u e & g t ; & l t ; s t r i n g & g t ; B i g I n t & l t ; / s t r i n g & g t ; & l t ; / v a l u e & g t ; & l t ; / i t e m & g t ; & l t ; i t e m & g t ; & l t ; k e y & g t ; & l t ; s t r i n g & g t ; P o r t   S h e l d o n & l t ; / s t r i n g & g t ; & l t ; / k e y & g t ; & l t ; v a l u e & g t ; & l t ; s t r i n g & g t ; E m p t y & l t ; / s t r i n g & g t ; & l t ; / v a l u e & g t ; & l t ; / i t e m & g t ; & l t ; i t e m & g t ; & l t ; k e y & g t ; & l t ; s t r i n g & g t ; S t r a d e   B & l t ; / s t r i n g & g t ; & l t ; / k e y & g t ; & l t ; v a l u e & g t ; & l t ; s t r i n g & g t ; E m p t y & l t ; / s t r i n g & g t ; & l t ; / v a l u e & g t ; & l t ; / i t e m & g t ; & l t ; i t e m & g t ; & l t ; k e y & g t ; & l t ; s t r i n g & g t ; D e v o s & l t ; / s t r i n g & g t ; & l t ; / k e y & g t ; & l t ; v a l u e & g t ; & l t ; s t r i n g & g t ; B i g I n t & l t ; / s t r i n g & g t ; & l t ; / v a l u e & g t ; & l t ; / i t e m & g t ; & l t ; i t e m & g t ; & l t ; k e y & g t ; & l t ; s t r i n g & g t ; T o t a l & l t ; / s t r i n g & g t ; & l t ; / k e y & g t ; & l t ; v a l u e & g t ; & l t ; s t r i n g & g t ; B i g I n t & l t ; / s t r i n g & g t ; & l t ; / v a l u e & g t ; & l t ; / i t e m & g t ; & l t ; / C o l u m n S u g g e s t e d T y p e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 / & g t ; & l t ; C o l u m n W i d t h s & g t ; & l t ; i t e m & g t ; & l t ; k e y & g t ; & l t ; s t r i n g & g t ; L a s t   N a m e & l t ; / s t r i n g & g t ; & l t ; / k e y & g t ; & l t ; v a l u e & g t ; & l t ; i n t & g t ; 1 1 6 & l t ; / i n t & g t ; & l t ; / v a l u e & g t ; & l t ; / i t e m & g t ; & l t ; i t e m & g t ; & l t ; k e y & g t ; & l t ; s t r i n g & g t ; F i r s t   N a m e & l t ; / s t r i n g & g t ; & l t ; / k e y & g t ; & l t ; v a l u e & g t ; & l t ; i n t & g t ; 1 1 8 & l t ; / i n t & g t ; & l t ; / v a l u e & g t ; & l t ; / i t e m & g t ; & l t ; i t e m & g t ; & l t ; k e y & g t ; & l t ; s t r i n g & g t ; T e a m & l t ; / s t r i n g & g t ; & l t ; / k e y & g t ; & l t ; v a l u e & g t ; & l t ; i n t & g t ; 7 7 & l t ; / i n t & g t ; & l t ; / v a l u e & g t ; & l t ; / i t e m & g t ; & l t ; i t e m & g t ; & l t ; k e y & g t ; & l t ; s t r i n g & g t ; P o r t   C i t y & l t ; / s t r i n g & g t ; & l t ; / k e y & g t ; & l t ; v a l u e & g t ; & l t ; i n t & g t ; 1 0 3 & l t ; / i n t & g t ; & l t ; / v a l u e & g t ; & l t ; / i t e m & g t ; & l t ; i t e m & g t ; & l t ; k e y & g t ; & l t ; s t r i n g & g t ; W h t   L a k e & l t ; / s t r i n g & g t ; & l t ; / k e y & g t ; & l t ; v a l u e & g t ; & l t ; i n t & g t ; 1 0 9 & l t ; / i n t & g t ; & l t ; / v a l u e & g t ; & l t ; / i t e m & g t ; & l t ; i t e m & g t ; & l t ; k e y & g t ; & l t ; s t r i n g & g t ; W a t e r f o r d & l t ; / s t r i n g & g t ; & l t ; / k e y & g t ; & l t ; v a l u e & g t ; & l t ; i n t & g t ; 1 1 2 & l t ; / i n t & g t ; & l t ; / v a l u e & g t ; & l t ; / i t e m & g t ; & l t ; i t e m & g t ; & l t ; k e y & g t ; & l t ; s t r i n g & g t ; C y c l e   L a w & l t ; / s t r i n g & g t ; & l t ; / k e y & g t ; & l t ; v a l u e & g t ; & l t ; i n t & g t ; 1 1 5 & l t ; / i n t & g t ; & l t ; / v a l u e & g t ; & l t ; / i t e m & g t ; & l t ; i t e m & g t ; & l t ; k e y & g t ; & l t ; s t r i n g & g t ; G r e a t   L a k e & l t ; / s t r i n g & g t ; & l t ; / k e y & g t ; & l t ; v a l u e & g t ; & l t ; i n t & g t ; 1 1 9 & l t ; / i n t & g t ; & l t ; / v a l u e & g t ; & l t ; / i t e m & g t ; & l t ; i t e m & g t ; & l t ; k e y & g t ; & l t ; s t r i n g & g t ; C o r k t o w n & l t ; / s t r i n g & g t ; & l t ; / k e y & g t ; & l t ; v a l u e & g t ; & l t ; i n t & g t ; 1 0 7 & l t ; / i n t & g t ; & l t ; / v a l u e & g t ; & l t ; / i t e m & g t ; & l t ; i t e m & g t ; & l t ; k e y & g t ; & l t ; s t r i n g & g t ; P o r t   S h e l d o n & l t ; / s t r i n g & g t ; & l t ; / k e y & g t ; & l t ; v a l u e & g t ; & l t ; i n t & g t ; 1 3 3 & l t ; / i n t & g t ; & l t ; / v a l u e & g t ; & l t ; / i t e m & g t ; & l t ; i t e m & g t ; & l t ; k e y & g t ; & l t ; s t r i n g & g t ; S t r a d e   B & l t ; / s t r i n g & g t ; & l t ; / k e y & g t ; & l t ; v a l u e & g t ; & l t ; i n t & g t ; 1 0 3 & l t ; / i n t & g t ; & l t ; / v a l u e & g t ; & l t ; / i t e m & g t ; & l t ; i t e m & g t ; & l t ; k e y & g t ; & l t ; s t r i n g & g t ; D e v o s & l t ; / s t r i n g & g t ; & l t ; / k e y & g t ; & l t ; v a l u e & g t ; & l t ; i n t & g t ; 8 4 & l t ; / i n t & g t ; & l t ; / v a l u e & g t ; & l t ; / i t e m & g t ; & l t ; i t e m & g t ; & l t ; k e y & g t ; & l t ; s t r i n g & g t ; T o t a l & l t ; / s t r i n g & g t ; & l t ; / k e y & g t ; & l t ; v a l u e & g t ; & l t ; i n t & g t ; 7 1 & l t ; / i n t & g t ; & l t ; / v a l u e & g t ; & l t ; / i t e m & g t ; & l t ; / C o l u m n W i d t h s & g t ; & l t ; C o l u m n D i s p l a y I n d e x & g t ; & l t ; i t e m & g t ; & l t ; k e y & g t ; & l t ; s t r i n g & g t ; L a s t   N a m e & l t ; / s t r i n g & g t ; & l t ; / k e y & g t ; & l t ; v a l u e & g t ; & l t ; i n t & g t ; 0 & l t ; / i n t & g t ; & l t ; / v a l u e & g t ; & l t ; / i t e m & g t ; & l t ; i t e m & g t ; & l t ; k e y & g t ; & l t ; s t r i n g & g t ; F i r s t   N a m e & l t ; / s t r i n g & g t ; & l t ; / k e y & g t ; & l t ; v a l u e & g t ; & l t ; i n t & g t ; 1 & l t ; / i n t & g t ; & l t ; / v a l u e & g t ; & l t ; / i t e m & g t ; & l t ; i t e m & g t ; & l t ; k e y & g t ; & l t ; s t r i n g & g t ; T e a m & l t ; / s t r i n g & g t ; & l t ; / k e y & g t ; & l t ; v a l u e & g t ; & l t ; i n t & g t ; 2 & l t ; / i n t & g t ; & l t ; / v a l u e & g t ; & l t ; / i t e m & g t ; & l t ; i t e m & g t ; & l t ; k e y & g t ; & l t ; s t r i n g & g t ; P o r t   C i t y & l t ; / s t r i n g & g t ; & l t ; / k e y & g t ; & l t ; v a l u e & g t ; & l t ; i n t & g t ; 3 & l t ; / i n t & g t ; & l t ; / v a l u e & g t ; & l t ; / i t e m & g t ; & l t ; i t e m & g t ; & l t ; k e y & g t ; & l t ; s t r i n g & g t ; W h t   L a k e & l t ; / s t r i n g & g t ; & l t ; / k e y & g t ; & l t ; v a l u e & g t ; & l t ; i n t & g t ; 4 & l t ; / i n t & g t ; & l t ; / v a l u e & g t ; & l t ; / i t e m & g t ; & l t ; i t e m & g t ; & l t ; k e y & g t ; & l t ; s t r i n g & g t ; W a t e r f o r d & l t ; / s t r i n g & g t ; & l t ; / k e y & g t ; & l t ; v a l u e & g t ; & l t ; i n t & g t ; 5 & l t ; / i n t & g t ; & l t ; / v a l u e & g t ; & l t ; / i t e m & g t ; & l t ; i t e m & g t ; & l t ; k e y & g t ; & l t ; s t r i n g & g t ; C y c l e   L a w & l t ; / s t r i n g & g t ; & l t ; / k e y & g t ; & l t ; v a l u e & g t ; & l t ; i n t & g t ; 6 & l t ; / i n t & g t ; & l t ; / v a l u e & g t ; & l t ; / i t e m & g t ; & l t ; i t e m & g t ; & l t ; k e y & g t ; & l t ; s t r i n g & g t ; G r e a t   L a k e & l t ; / s t r i n g & g t ; & l t ; / k e y & g t ; & l t ; v a l u e & g t ; & l t ; i n t & g t ; 7 & l t ; / i n t & g t ; & l t ; / v a l u e & g t ; & l t ; / i t e m & g t ; & l t ; i t e m & g t ; & l t ; k e y & g t ; & l t ; s t r i n g & g t ; C o r k t o w n & l t ; / s t r i n g & g t ; & l t ; / k e y & g t ; & l t ; v a l u e & g t ; & l t ; i n t & g t ; 8 & l t ; / i n t & g t ; & l t ; / v a l u e & g t ; & l t ; / i t e m & g t ; & l t ; i t e m & g t ; & l t ; k e y & g t ; & l t ; s t r i n g & g t ; P o r t   S h e l d o n & l t ; / s t r i n g & g t ; & l t ; / k e y & g t ; & l t ; v a l u e & g t ; & l t ; i n t & g t ; 9 & l t ; / i n t & g t ; & l t ; / v a l u e & g t ; & l t ; / i t e m & g t ; & l t ; i t e m & g t ; & l t ; k e y & g t ; & l t ; s t r i n g & g t ; S t r a d e   B & l t ; / s t r i n g & g t ; & l t ; / k e y & g t ; & l t ; v a l u e & g t ; & l t ; i n t & g t ; 1 0 & l t ; / i n t & g t ; & l t ; / v a l u e & g t ; & l t ; / i t e m & g t ; & l t ; i t e m & g t ; & l t ; k e y & g t ; & l t ; s t r i n g & g t ; D e v o s & l t ; / s t r i n g & g t ; & l t ; / k e y & g t ; & l t ; v a l u e & g t ; & l t ; i n t & g t ; 1 1 & l t ; / i n t & g t ; & l t ; / v a l u e & g t ; & l t ; / i t e m & g t ; & l t ; i t e m & g t ; & l t ; k e y & g t ; & l t ; s t r i n g & g t ; T o t a l & l t ; / s t r i n g & g t ; & l t ; / k e y & g t ; & l t ; v a l u e & g t ; & l t ; i n t & g t ; 1 2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29.xml>��< ? x m l   v e r s i o n = " 1 . 0 "   e n c o d i n g = " U T F - 1 6 " ? > < G e m i n i   x m l n s = " h t t p : / / g e m i n i / p i v o t c u s t o m i z a t i o n / T a b l e C o u n t I n S a n d b o x " > < C u s t o m C o n t e n t > < ! [ C D A T A [ 1 3 ] ] > < / C u s t o m C o n t e n t > < / G e m i n i > 
</file>

<file path=customXml/item3.xml>��< ? x m l   v e r s i o n = " 1 . 0 "   e n c o d i n g = " U T F - 1 6 " ? > < G e m i n i   x m l n s = " h t t p : / / g e m i n i / p i v o t c u s t o m i z a t i o n / P o w e r P i v o t V e r s i o n " > < C u s t o m C o n t e n t > < ! [ C D A T A [ 1 1 . 0 . 9 1 6 5 . 1 1 8 6 ] ] > < / C u s t o m C o n t e n t > < / G e m i n i > 
</file>

<file path=customXml/item30.xml>��< ? x m l   v e r s i o n = " 1 . 0 "   e n c o d i n g = " U T F - 1 6 " ? > < G e m i n i   x m l n s = " h t t p : / / g e m i n i / p i v o t c u s t o m i z a t i o n / T a b l e O r d e r " > < C u s t o m C o n t e n t > M e n 1 2 3 , M e n 3 4 , M e n 4 5 , W 1 2 3 , M M 3 5 , M M 4 5 , M M 5 5 , W 4 5 , W M a s 4 5 , W J u n 9 1 3 , M J U 9 1 3 , W J u n 1 4 1 8 , M j 1 4 1 8 < / C u s t o m C o n t e n t > < / G e m i n i > 
</file>

<file path=customXml/item4.xml>��< ? x m l   v e r s i o n = " 1 . 0 "   e n c o d i n g = " U T F - 1 6 " ? > < G e m i n i   x m l n s = " h t t p : / / g e m i n i / p i v o t c u s t o m i z a t i o n / T a b l e X M L _ M M 3 5 " > < C u s t o m C o n t e n t > & l t ; T a b l e W i d g e t G r i d S e r i a l i z a t i o n   x m l n s : x s i = " h t t p : / / w w w . w 3 . o r g / 2 0 0 1 / X M L S c h e m a - i n s t a n c e "   x m l n s : x s d = " h t t p : / / w w w . w 3 . o r g / 2 0 0 1 / X M L S c h e m a " & g t ; & l t ; C o l u m n S u g g e s t e d T y p e & g t ; & l t ; i t e m & g t ; & l t ; k e y & g t ; & l t ; s t r i n g & g t ; L a s t   N a m e & l t ; / s t r i n g & g t ; & l t ; / k e y & g t ; & l t ; v a l u e & g t ; & l t ; s t r i n g & g t ; W C h a r & l t ; / s t r i n g & g t ; & l t ; / v a l u e & g t ; & l t ; / i t e m & g t ; & l t ; i t e m & g t ; & l t ; k e y & g t ; & l t ; s t r i n g & g t ; F i r s t   N a m e & l t ; / s t r i n g & g t ; & l t ; / k e y & g t ; & l t ; v a l u e & g t ; & l t ; s t r i n g & g t ; W C h a r & l t ; / s t r i n g & g t ; & l t ; / v a l u e & g t ; & l t ; / i t e m & g t ; & l t ; i t e m & g t ; & l t ; k e y & g t ; & l t ; s t r i n g & g t ; T e a m & l t ; / s t r i n g & g t ; & l t ; / k e y & g t ; & l t ; v a l u e & g t ; & l t ; s t r i n g & g t ; W C h a r & l t ; / s t r i n g & g t ; & l t ; / v a l u e & g t ; & l t ; / i t e m & g t ; & l t ; i t e m & g t ; & l t ; k e y & g t ; & l t ; s t r i n g & g t ; P o r t   C i t y & l t ; / s t r i n g & g t ; & l t ; / k e y & g t ; & l t ; v a l u e & g t ; & l t ; s t r i n g & g t ; B i g I n t & l t ; / s t r i n g & g t ; & l t ; / v a l u e & g t ; & l t ; / i t e m & g t ; & l t ; i t e m & g t ; & l t ; k e y & g t ; & l t ; s t r i n g & g t ; W h t   L a k e & l t ; / s t r i n g & g t ; & l t ; / k e y & g t ; & l t ; v a l u e & g t ; & l t ; s t r i n g & g t ; B i g I n t & l t ; / s t r i n g & g t ; & l t ; / v a l u e & g t ; & l t ; / i t e m & g t ; & l t ; i t e m & g t ; & l t ; k e y & g t ; & l t ; s t r i n g & g t ; W a t e r f o r d & l t ; / s t r i n g & g t ; & l t ; / k e y & g t ; & l t ; v a l u e & g t ; & l t ; s t r i n g & g t ; B i g I n t & l t ; / s t r i n g & g t ; & l t ; / v a l u e & g t ; & l t ; / i t e m & g t ; & l t ; i t e m & g t ; & l t ; k e y & g t ; & l t ; s t r i n g & g t ; C y c l e   L a w & l t ; / s t r i n g & g t ; & l t ; / k e y & g t ; & l t ; v a l u e & g t ; & l t ; s t r i n g & g t ; B i g I n t & l t ; / s t r i n g & g t ; & l t ; / v a l u e & g t ; & l t ; / i t e m & g t ; & l t ; i t e m & g t ; & l t ; k e y & g t ; & l t ; s t r i n g & g t ; G r e a t   L a k e & l t ; / s t r i n g & g t ; & l t ; / k e y & g t ; & l t ; v a l u e & g t ; & l t ; s t r i n g & g t ; B i g I n t & l t ; / s t r i n g & g t ; & l t ; / v a l u e & g t ; & l t ; / i t e m & g t ; & l t ; i t e m & g t ; & l t ; k e y & g t ; & l t ; s t r i n g & g t ; C o r k t o w n & l t ; / s t r i n g & g t ; & l t ; / k e y & g t ; & l t ; v a l u e & g t ; & l t ; s t r i n g & g t ; B i g I n t & l t ; / s t r i n g & g t ; & l t ; / v a l u e & g t ; & l t ; / i t e m & g t ; & l t ; i t e m & g t ; & l t ; k e y & g t ; & l t ; s t r i n g & g t ; P o r t   S h e l d o n & l t ; / s t r i n g & g t ; & l t ; / k e y & g t ; & l t ; v a l u e & g t ; & l t ; s t r i n g & g t ; B i g I n t & l t ; / s t r i n g & g t ; & l t ; / v a l u e & g t ; & l t ; / i t e m & g t ; & l t ; i t e m & g t ; & l t ; k e y & g t ; & l t ; s t r i n g & g t ; S t r a d e   B & l t ; / s t r i n g & g t ; & l t ; / k e y & g t ; & l t ; v a l u e & g t ; & l t ; s t r i n g & g t ; B i g I n t & l t ; / s t r i n g & g t ; & l t ; / v a l u e & g t ; & l t ; / i t e m & g t ; & l t ; i t e m & g t ; & l t ; k e y & g t ; & l t ; s t r i n g & g t ; D e v o s & l t ; / s t r i n g & g t ; & l t ; / k e y & g t ; & l t ; v a l u e & g t ; & l t ; s t r i n g & g t ; B i g I n t & l t ; / s t r i n g & g t ; & l t ; / v a l u e & g t ; & l t ; / i t e m & g t ; & l t ; i t e m & g t ; & l t ; k e y & g t ; & l t ; s t r i n g & g t ; S e r i e s   S c o r e & l t ; / s t r i n g & g t ; & l t ; / k e y & g t ; & l t ; v a l u e & g t ; & l t ; s t r i n g & g t ; B i g I n t & l t ; / s t r i n g & g t ; & l t ; / v a l u e & g t ; & l t ; / i t e m & g t ; & l t ; / C o l u m n S u g g e s t e d T y p e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 / & g t ; & l t ; C o l u m n W i d t h s & g t ; & l t ; i t e m & g t ; & l t ; k e y & g t ; & l t ; s t r i n g & g t ; L a s t   N a m e & l t ; / s t r i n g & g t ; & l t ; / k e y & g t ; & l t ; v a l u e & g t ; & l t ; i n t & g t ; 1 1 6 & l t ; / i n t & g t ; & l t ; / v a l u e & g t ; & l t ; / i t e m & g t ; & l t ; i t e m & g t ; & l t ; k e y & g t ; & l t ; s t r i n g & g t ; F i r s t   N a m e & l t ; / s t r i n g & g t ; & l t ; / k e y & g t ; & l t ; v a l u e & g t ; & l t ; i n t & g t ; 1 1 8 & l t ; / i n t & g t ; & l t ; / v a l u e & g t ; & l t ; / i t e m & g t ; & l t ; i t e m & g t ; & l t ; k e y & g t ; & l t ; s t r i n g & g t ; T e a m & l t ; / s t r i n g & g t ; & l t ; / k e y & g t ; & l t ; v a l u e & g t ; & l t ; i n t & g t ; 7 7 & l t ; / i n t & g t ; & l t ; / v a l u e & g t ; & l t ; / i t e m & g t ; & l t ; i t e m & g t ; & l t ; k e y & g t ; & l t ; s t r i n g & g t ; P o r t   C i t y & l t ; / s t r i n g & g t ; & l t ; / k e y & g t ; & l t ; v a l u e & g t ; & l t ; i n t & g t ; 1 0 3 & l t ; / i n t & g t ; & l t ; / v a l u e & g t ; & l t ; / i t e m & g t ; & l t ; i t e m & g t ; & l t ; k e y & g t ; & l t ; s t r i n g & g t ; W h t   L a k e & l t ; / s t r i n g & g t ; & l t ; / k e y & g t ; & l t ; v a l u e & g t ; & l t ; i n t & g t ; 1 0 9 & l t ; / i n t & g t ; & l t ; / v a l u e & g t ; & l t ; / i t e m & g t ; & l t ; i t e m & g t ; & l t ; k e y & g t ; & l t ; s t r i n g & g t ; W a t e r f o r d & l t ; / s t r i n g & g t ; & l t ; / k e y & g t ; & l t ; v a l u e & g t ; & l t ; i n t & g t ; 1 1 2 & l t ; / i n t & g t ; & l t ; / v a l u e & g t ; & l t ; / i t e m & g t ; & l t ; i t e m & g t ; & l t ; k e y & g t ; & l t ; s t r i n g & g t ; C y c l e   L a w & l t ; / s t r i n g & g t ; & l t ; / k e y & g t ; & l t ; v a l u e & g t ; & l t ; i n t & g t ; 1 1 5 & l t ; / i n t & g t ; & l t ; / v a l u e & g t ; & l t ; / i t e m & g t ; & l t ; i t e m & g t ; & l t ; k e y & g t ; & l t ; s t r i n g & g t ; G r e a t   L a k e & l t ; / s t r i n g & g t ; & l t ; / k e y & g t ; & l t ; v a l u e & g t ; & l t ; i n t & g t ; 1 1 9 & l t ; / i n t & g t ; & l t ; / v a l u e & g t ; & l t ; / i t e m & g t ; & l t ; i t e m & g t ; & l t ; k e y & g t ; & l t ; s t r i n g & g t ; C o r k t o w n & l t ; / s t r i n g & g t ; & l t ; / k e y & g t ; & l t ; v a l u e & g t ; & l t ; i n t & g t ; 1 0 7 & l t ; / i n t & g t ; & l t ; / v a l u e & g t ; & l t ; / i t e m & g t ; & l t ; i t e m & g t ; & l t ; k e y & g t ; & l t ; s t r i n g & g t ; P o r t   S h e l d o n & l t ; / s t r i n g & g t ; & l t ; / k e y & g t ; & l t ; v a l u e & g t ; & l t ; i n t & g t ; 1 3 3 & l t ; / i n t & g t ; & l t ; / v a l u e & g t ; & l t ; / i t e m & g t ; & l t ; i t e m & g t ; & l t ; k e y & g t ; & l t ; s t r i n g & g t ; S t r a d e   B & l t ; / s t r i n g & g t ; & l t ; / k e y & g t ; & l t ; v a l u e & g t ; & l t ; i n t & g t ; 1 0 3 & l t ; / i n t & g t ; & l t ; / v a l u e & g t ; & l t ; / i t e m & g t ; & l t ; i t e m & g t ; & l t ; k e y & g t ; & l t ; s t r i n g & g t ; D e v o s & l t ; / s t r i n g & g t ; & l t ; / k e y & g t ; & l t ; v a l u e & g t ; & l t ; i n t & g t ; 8 4 & l t ; / i n t & g t ; & l t ; / v a l u e & g t ; & l t ; / i t e m & g t ; & l t ; i t e m & g t ; & l t ; k e y & g t ; & l t ; s t r i n g & g t ; S e r i e s   S c o r e & l t ; / s t r i n g & g t ; & l t ; / k e y & g t ; & l t ; v a l u e & g t ; & l t ; i n t & g t ; 1 3 5 & l t ; / i n t & g t ; & l t ; / v a l u e & g t ; & l t ; / i t e m & g t ; & l t ; / C o l u m n W i d t h s & g t ; & l t ; C o l u m n D i s p l a y I n d e x & g t ; & l t ; i t e m & g t ; & l t ; k e y & g t ; & l t ; s t r i n g & g t ; L a s t   N a m e & l t ; / s t r i n g & g t ; & l t ; / k e y & g t ; & l t ; v a l u e & g t ; & l t ; i n t & g t ; 0 & l t ; / i n t & g t ; & l t ; / v a l u e & g t ; & l t ; / i t e m & g t ; & l t ; i t e m & g t ; & l t ; k e y & g t ; & l t ; s t r i n g & g t ; F i r s t   N a m e & l t ; / s t r i n g & g t ; & l t ; / k e y & g t ; & l t ; v a l u e & g t ; & l t ; i n t & g t ; 1 & l t ; / i n t & g t ; & l t ; / v a l u e & g t ; & l t ; / i t e m & g t ; & l t ; i t e m & g t ; & l t ; k e y & g t ; & l t ; s t r i n g & g t ; T e a m & l t ; / s t r i n g & g t ; & l t ; / k e y & g t ; & l t ; v a l u e & g t ; & l t ; i n t & g t ; 2 & l t ; / i n t & g t ; & l t ; / v a l u e & g t ; & l t ; / i t e m & g t ; & l t ; i t e m & g t ; & l t ; k e y & g t ; & l t ; s t r i n g & g t ; P o r t   C i t y & l t ; / s t r i n g & g t ; & l t ; / k e y & g t ; & l t ; v a l u e & g t ; & l t ; i n t & g t ; 3 & l t ; / i n t & g t ; & l t ; / v a l u e & g t ; & l t ; / i t e m & g t ; & l t ; i t e m & g t ; & l t ; k e y & g t ; & l t ; s t r i n g & g t ; W h t   L a k e & l t ; / s t r i n g & g t ; & l t ; / k e y & g t ; & l t ; v a l u e & g t ; & l t ; i n t & g t ; 4 & l t ; / i n t & g t ; & l t ; / v a l u e & g t ; & l t ; / i t e m & g t ; & l t ; i t e m & g t ; & l t ; k e y & g t ; & l t ; s t r i n g & g t ; W a t e r f o r d & l t ; / s t r i n g & g t ; & l t ; / k e y & g t ; & l t ; v a l u e & g t ; & l t ; i n t & g t ; 5 & l t ; / i n t & g t ; & l t ; / v a l u e & g t ; & l t ; / i t e m & g t ; & l t ; i t e m & g t ; & l t ; k e y & g t ; & l t ; s t r i n g & g t ; C y c l e   L a w & l t ; / s t r i n g & g t ; & l t ; / k e y & g t ; & l t ; v a l u e & g t ; & l t ; i n t & g t ; 6 & l t ; / i n t & g t ; & l t ; / v a l u e & g t ; & l t ; / i t e m & g t ; & l t ; i t e m & g t ; & l t ; k e y & g t ; & l t ; s t r i n g & g t ; G r e a t   L a k e & l t ; / s t r i n g & g t ; & l t ; / k e y & g t ; & l t ; v a l u e & g t ; & l t ; i n t & g t ; 7 & l t ; / i n t & g t ; & l t ; / v a l u e & g t ; & l t ; / i t e m & g t ; & l t ; i t e m & g t ; & l t ; k e y & g t ; & l t ; s t r i n g & g t ; C o r k t o w n & l t ; / s t r i n g & g t ; & l t ; / k e y & g t ; & l t ; v a l u e & g t ; & l t ; i n t & g t ; 8 & l t ; / i n t & g t ; & l t ; / v a l u e & g t ; & l t ; / i t e m & g t ; & l t ; i t e m & g t ; & l t ; k e y & g t ; & l t ; s t r i n g & g t ; P o r t   S h e l d o n & l t ; / s t r i n g & g t ; & l t ; / k e y & g t ; & l t ; v a l u e & g t ; & l t ; i n t & g t ; 9 & l t ; / i n t & g t ; & l t ; / v a l u e & g t ; & l t ; / i t e m & g t ; & l t ; i t e m & g t ; & l t ; k e y & g t ; & l t ; s t r i n g & g t ; S t r a d e   B & l t ; / s t r i n g & g t ; & l t ; / k e y & g t ; & l t ; v a l u e & g t ; & l t ; i n t & g t ; 1 0 & l t ; / i n t & g t ; & l t ; / v a l u e & g t ; & l t ; / i t e m & g t ; & l t ; i t e m & g t ; & l t ; k e y & g t ; & l t ; s t r i n g & g t ; D e v o s & l t ; / s t r i n g & g t ; & l t ; / k e y & g t ; & l t ; v a l u e & g t ; & l t ; i n t & g t ; 1 1 & l t ; / i n t & g t ; & l t ; / v a l u e & g t ; & l t ; / i t e m & g t ; & l t ; i t e m & g t ; & l t ; k e y & g t ; & l t ; s t r i n g & g t ; S e r i e s   S c o r e & l t ; / s t r i n g & g t ; & l t ; / k e y & g t ; & l t ; v a l u e & g t ; & l t ; i n t & g t ; 1 2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5.xml>��< ? x m l   v e r s i o n = " 1 . 0 "   e n c o d i n g = " U T F - 1 6 " ? > < G e m i n i   x m l n s = " h t t p : / / g e m i n i / p i v o t c u s t o m i z a t i o n / T a b l e X M L _ M j 1 4 1 8 " > < C u s t o m C o n t e n t > & l t ; T a b l e W i d g e t G r i d S e r i a l i z a t i o n   x m l n s : x s i = " h t t p : / / w w w . w 3 . o r g / 2 0 0 1 / X M L S c h e m a - i n s t a n c e "   x m l n s : x s d = " h t t p : / / w w w . w 3 . o r g / 2 0 0 1 / X M L S c h e m a " & g t ; & l t ; C o l u m n S u g g e s t e d T y p e & g t ; & l t ; i t e m & g t ; & l t ; k e y & g t ; & l t ; s t r i n g & g t ; L a s t   N a m e & l t ; / s t r i n g & g t ; & l t ; / k e y & g t ; & l t ; v a l u e & g t ; & l t ; s t r i n g & g t ; W C h a r & l t ; / s t r i n g & g t ; & l t ; / v a l u e & g t ; & l t ; / i t e m & g t ; & l t ; i t e m & g t ; & l t ; k e y & g t ; & l t ; s t r i n g & g t ; F i r s t   N a m e & l t ; / s t r i n g & g t ; & l t ; / k e y & g t ; & l t ; v a l u e & g t ; & l t ; s t r i n g & g t ; W C h a r & l t ; / s t r i n g & g t ; & l t ; / v a l u e & g t ; & l t ; / i t e m & g t ; & l t ; i t e m & g t ; & l t ; k e y & g t ; & l t ; s t r i n g & g t ; T e a m & l t ; / s t r i n g & g t ; & l t ; / k e y & g t ; & l t ; v a l u e & g t ; & l t ; s t r i n g & g t ; W C h a r & l t ; / s t r i n g & g t ; & l t ; / v a l u e & g t ; & l t ; / i t e m & g t ; & l t ; i t e m & g t ; & l t ; k e y & g t ; & l t ; s t r i n g & g t ; C o l u m n 1 & l t ; / s t r i n g & g t ; & l t ; / k e y & g t ; & l t ; v a l u e & g t ; & l t ; s t r i n g & g t ; E m p t y & l t ; / s t r i n g & g t ; & l t ; / v a l u e & g t ; & l t ; / i t e m & g t ; & l t ; i t e m & g t ; & l t ; k e y & g t ; & l t ; s t r i n g & g t ; P o r t   C i t y & l t ; / s t r i n g & g t ; & l t ; / k e y & g t ; & l t ; v a l u e & g t ; & l t ; s t r i n g & g t ; B i g I n t & l t ; / s t r i n g & g t ; & l t ; / v a l u e & g t ; & l t ; / i t e m & g t ; & l t ; i t e m & g t ; & l t ; k e y & g t ; & l t ; s t r i n g & g t ; W h t   L a k e & l t ; / s t r i n g & g t ; & l t ; / k e y & g t ; & l t ; v a l u e & g t ; & l t ; s t r i n g & g t ; E m p t y & l t ; / s t r i n g & g t ; & l t ; / v a l u e & g t ; & l t ; / i t e m & g t ; & l t ; i t e m & g t ; & l t ; k e y & g t ; & l t ; s t r i n g & g t ; W a t e r f o r d & l t ; / s t r i n g & g t ; & l t ; / k e y & g t ; & l t ; v a l u e & g t ; & l t ; s t r i n g & g t ; B i g I n t & l t ; / s t r i n g & g t ; & l t ; / v a l u e & g t ; & l t ; / i t e m & g t ; & l t ; i t e m & g t ; & l t ; k e y & g t ; & l t ; s t r i n g & g t ; C y c l e   L a w & l t ; / s t r i n g & g t ; & l t ; / k e y & g t ; & l t ; v a l u e & g t ; & l t ; s t r i n g & g t ; B i g I n t & l t ; / s t r i n g & g t ; & l t ; / v a l u e & g t ; & l t ; / i t e m & g t ; & l t ; i t e m & g t ; & l t ; k e y & g t ; & l t ; s t r i n g & g t ; G r e a t   L a k e & l t ; / s t r i n g & g t ; & l t ; / k e y & g t ; & l t ; v a l u e & g t ; & l t ; s t r i n g & g t ; E m p t y & l t ; / s t r i n g & g t ; & l t ; / v a l u e & g t ; & l t ; / i t e m & g t ; & l t ; i t e m & g t ; & l t ; k e y & g t ; & l t ; s t r i n g & g t ; C o r k t o w n & l t ; / s t r i n g & g t ; & l t ; / k e y & g t ; & l t ; v a l u e & g t ; & l t ; s t r i n g & g t ; B i g I n t & l t ; / s t r i n g & g t ; & l t ; / v a l u e & g t ; & l t ; / i t e m & g t ; & l t ; i t e m & g t ; & l t ; k e y & g t ; & l t ; s t r i n g & g t ; P o r t   S h e l d o n & l t ; / s t r i n g & g t ; & l t ; / k e y & g t ; & l t ; v a l u e & g t ; & l t ; s t r i n g & g t ; B i g I n t & l t ; / s t r i n g & g t ; & l t ; / v a l u e & g t ; & l t ; / i t e m & g t ; & l t ; i t e m & g t ; & l t ; k e y & g t ; & l t ; s t r i n g & g t ; S t r a d e   B & l t ; / s t r i n g & g t ; & l t ; / k e y & g t ; & l t ; v a l u e & g t ; & l t ; s t r i n g & g t ; B i g I n t & l t ; / s t r i n g & g t ; & l t ; / v a l u e & g t ; & l t ; / i t e m & g t ; & l t ; i t e m & g t ; & l t ; k e y & g t ; & l t ; s t r i n g & g t ; D e v o s & l t ; / s t r i n g & g t ; & l t ; / k e y & g t ; & l t ; v a l u e & g t ; & l t ; s t r i n g & g t ; B i g I n t & l t ; / s t r i n g & g t ; & l t ; / v a l u e & g t ; & l t ; / i t e m & g t ; & l t ; i t e m & g t ; & l t ; k e y & g t ; & l t ; s t r i n g & g t ; T o t a l & l t ; / s t r i n g & g t ; & l t ; / k e y & g t ; & l t ; v a l u e & g t ; & l t ; s t r i n g & g t ; B i g I n t & l t ; / s t r i n g & g t ; & l t ; / v a l u e & g t ; & l t ; / i t e m & g t ; & l t ; / C o l u m n S u g g e s t e d T y p e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 / & g t ; & l t ; C o l u m n W i d t h s & g t ; & l t ; i t e m & g t ; & l t ; k e y & g t ; & l t ; s t r i n g & g t ; L a s t   N a m e & l t ; / s t r i n g & g t ; & l t ; / k e y & g t ; & l t ; v a l u e & g t ; & l t ; i n t & g t ; 1 1 6 & l t ; / i n t & g t ; & l t ; / v a l u e & g t ; & l t ; / i t e m & g t ; & l t ; i t e m & g t ; & l t ; k e y & g t ; & l t ; s t r i n g & g t ; F i r s t   N a m e & l t ; / s t r i n g & g t ; & l t ; / k e y & g t ; & l t ; v a l u e & g t ; & l t ; i n t & g t ; 1 1 8 & l t ; / i n t & g t ; & l t ; / v a l u e & g t ; & l t ; / i t e m & g t ; & l t ; i t e m & g t ; & l t ; k e y & g t ; & l t ; s t r i n g & g t ; T e a m & l t ; / s t r i n g & g t ; & l t ; / k e y & g t ; & l t ; v a l u e & g t ; & l t ; i n t & g t ; 7 7 & l t ; / i n t & g t ; & l t ; / v a l u e & g t ; & l t ; / i t e m & g t ; & l t ; i t e m & g t ; & l t ; k e y & g t ; & l t ; s t r i n g & g t ; C o l u m n 1 & l t ; / s t r i n g & g t ; & l t ; / k e y & g t ; & l t ; v a l u e & g t ; & l t ; i n t & g t ; 1 0 3 & l t ; / i n t & g t ; & l t ; / v a l u e & g t ; & l t ; / i t e m & g t ; & l t ; i t e m & g t ; & l t ; k e y & g t ; & l t ; s t r i n g & g t ; P o r t   C i t y & l t ; / s t r i n g & g t ; & l t ; / k e y & g t ; & l t ; v a l u e & g t ; & l t ; i n t & g t ; 1 0 3 & l t ; / i n t & g t ; & l t ; / v a l u e & g t ; & l t ; / i t e m & g t ; & l t ; i t e m & g t ; & l t ; k e y & g t ; & l t ; s t r i n g & g t ; W h t   L a k e & l t ; / s t r i n g & g t ; & l t ; / k e y & g t ; & l t ; v a l u e & g t ; & l t ; i n t & g t ; 1 0 9 & l t ; / i n t & g t ; & l t ; / v a l u e & g t ; & l t ; / i t e m & g t ; & l t ; i t e m & g t ; & l t ; k e y & g t ; & l t ; s t r i n g & g t ; W a t e r f o r d & l t ; / s t r i n g & g t ; & l t ; / k e y & g t ; & l t ; v a l u e & g t ; & l t ; i n t & g t ; 1 1 2 & l t ; / i n t & g t ; & l t ; / v a l u e & g t ; & l t ; / i t e m & g t ; & l t ; i t e m & g t ; & l t ; k e y & g t ; & l t ; s t r i n g & g t ; C y c l e   L a w & l t ; / s t r i n g & g t ; & l t ; / k e y & g t ; & l t ; v a l u e & g t ; & l t ; i n t & g t ; 1 1 5 & l t ; / i n t & g t ; & l t ; / v a l u e & g t ; & l t ; / i t e m & g t ; & l t ; i t e m & g t ; & l t ; k e y & g t ; & l t ; s t r i n g & g t ; G r e a t   L a k e & l t ; / s t r i n g & g t ; & l t ; / k e y & g t ; & l t ; v a l u e & g t ; & l t ; i n t & g t ; 1 1 9 & l t ; / i n t & g t ; & l t ; / v a l u e & g t ; & l t ; / i t e m & g t ; & l t ; i t e m & g t ; & l t ; k e y & g t ; & l t ; s t r i n g & g t ; C o r k t o w n & l t ; / s t r i n g & g t ; & l t ; / k e y & g t ; & l t ; v a l u e & g t ; & l t ; i n t & g t ; 1 0 7 & l t ; / i n t & g t ; & l t ; / v a l u e & g t ; & l t ; / i t e m & g t ; & l t ; i t e m & g t ; & l t ; k e y & g t ; & l t ; s t r i n g & g t ; P o r t   S h e l d o n & l t ; / s t r i n g & g t ; & l t ; / k e y & g t ; & l t ; v a l u e & g t ; & l t ; i n t & g t ; 1 3 3 & l t ; / i n t & g t ; & l t ; / v a l u e & g t ; & l t ; / i t e m & g t ; & l t ; i t e m & g t ; & l t ; k e y & g t ; & l t ; s t r i n g & g t ; S t r a d e   B & l t ; / s t r i n g & g t ; & l t ; / k e y & g t ; & l t ; v a l u e & g t ; & l t ; i n t & g t ; 1 0 3 & l t ; / i n t & g t ; & l t ; / v a l u e & g t ; & l t ; / i t e m & g t ; & l t ; i t e m & g t ; & l t ; k e y & g t ; & l t ; s t r i n g & g t ; D e v o s & l t ; / s t r i n g & g t ; & l t ; / k e y & g t ; & l t ; v a l u e & g t ; & l t ; i n t & g t ; 8 4 & l t ; / i n t & g t ; & l t ; / v a l u e & g t ; & l t ; / i t e m & g t ; & l t ; i t e m & g t ; & l t ; k e y & g t ; & l t ; s t r i n g & g t ; T o t a l & l t ; / s t r i n g & g t ; & l t ; / k e y & g t ; & l t ; v a l u e & g t ; & l t ; i n t & g t ; 7 1 & l t ; / i n t & g t ; & l t ; / v a l u e & g t ; & l t ; / i t e m & g t ; & l t ; / C o l u m n W i d t h s & g t ; & l t ; C o l u m n D i s p l a y I n d e x & g t ; & l t ; i t e m & g t ; & l t ; k e y & g t ; & l t ; s t r i n g & g t ; L a s t   N a m e & l t ; / s t r i n g & g t ; & l t ; / k e y & g t ; & l t ; v a l u e & g t ; & l t ; i n t & g t ; 0 & l t ; / i n t & g t ; & l t ; / v a l u e & g t ; & l t ; / i t e m & g t ; & l t ; i t e m & g t ; & l t ; k e y & g t ; & l t ; s t r i n g & g t ; F i r s t   N a m e & l t ; / s t r i n g & g t ; & l t ; / k e y & g t ; & l t ; v a l u e & g t ; & l t ; i n t & g t ; 1 & l t ; / i n t & g t ; & l t ; / v a l u e & g t ; & l t ; / i t e m & g t ; & l t ; i t e m & g t ; & l t ; k e y & g t ; & l t ; s t r i n g & g t ; T e a m & l t ; / s t r i n g & g t ; & l t ; / k e y & g t ; & l t ; v a l u e & g t ; & l t ; i n t & g t ; 2 & l t ; / i n t & g t ; & l t ; / v a l u e & g t ; & l t ; / i t e m & g t ; & l t ; i t e m & g t ; & l t ; k e y & g t ; & l t ; s t r i n g & g t ; C o l u m n 1 & l t ; / s t r i n g & g t ; & l t ; / k e y & g t ; & l t ; v a l u e & g t ; & l t ; i n t & g t ; 3 & l t ; / i n t & g t ; & l t ; / v a l u e & g t ; & l t ; / i t e m & g t ; & l t ; i t e m & g t ; & l t ; k e y & g t ; & l t ; s t r i n g & g t ; P o r t   C i t y & l t ; / s t r i n g & g t ; & l t ; / k e y & g t ; & l t ; v a l u e & g t ; & l t ; i n t & g t ; 4 & l t ; / i n t & g t ; & l t ; / v a l u e & g t ; & l t ; / i t e m & g t ; & l t ; i t e m & g t ; & l t ; k e y & g t ; & l t ; s t r i n g & g t ; W h t   L a k e & l t ; / s t r i n g & g t ; & l t ; / k e y & g t ; & l t ; v a l u e & g t ; & l t ; i n t & g t ; 5 & l t ; / i n t & g t ; & l t ; / v a l u e & g t ; & l t ; / i t e m & g t ; & l t ; i t e m & g t ; & l t ; k e y & g t ; & l t ; s t r i n g & g t ; W a t e r f o r d & l t ; / s t r i n g & g t ; & l t ; / k e y & g t ; & l t ; v a l u e & g t ; & l t ; i n t & g t ; 6 & l t ; / i n t & g t ; & l t ; / v a l u e & g t ; & l t ; / i t e m & g t ; & l t ; i t e m & g t ; & l t ; k e y & g t ; & l t ; s t r i n g & g t ; C y c l e   L a w & l t ; / s t r i n g & g t ; & l t ; / k e y & g t ; & l t ; v a l u e & g t ; & l t ; i n t & g t ; 7 & l t ; / i n t & g t ; & l t ; / v a l u e & g t ; & l t ; / i t e m & g t ; & l t ; i t e m & g t ; & l t ; k e y & g t ; & l t ; s t r i n g & g t ; G r e a t   L a k e & l t ; / s t r i n g & g t ; & l t ; / k e y & g t ; & l t ; v a l u e & g t ; & l t ; i n t & g t ; 8 & l t ; / i n t & g t ; & l t ; / v a l u e & g t ; & l t ; / i t e m & g t ; & l t ; i t e m & g t ; & l t ; k e y & g t ; & l t ; s t r i n g & g t ; C o r k t o w n & l t ; / s t r i n g & g t ; & l t ; / k e y & g t ; & l t ; v a l u e & g t ; & l t ; i n t & g t ; 9 & l t ; / i n t & g t ; & l t ; / v a l u e & g t ; & l t ; / i t e m & g t ; & l t ; i t e m & g t ; & l t ; k e y & g t ; & l t ; s t r i n g & g t ; P o r t   S h e l d o n & l t ; / s t r i n g & g t ; & l t ; / k e y & g t ; & l t ; v a l u e & g t ; & l t ; i n t & g t ; 1 0 & l t ; / i n t & g t ; & l t ; / v a l u e & g t ; & l t ; / i t e m & g t ; & l t ; i t e m & g t ; & l t ; k e y & g t ; & l t ; s t r i n g & g t ; S t r a d e   B & l t ; / s t r i n g & g t ; & l t ; / k e y & g t ; & l t ; v a l u e & g t ; & l t ; i n t & g t ; 1 1 & l t ; / i n t & g t ; & l t ; / v a l u e & g t ; & l t ; / i t e m & g t ; & l t ; i t e m & g t ; & l t ; k e y & g t ; & l t ; s t r i n g & g t ; D e v o s & l t ; / s t r i n g & g t ; & l t ; / k e y & g t ; & l t ; v a l u e & g t ; & l t ; i n t & g t ; 1 2 & l t ; / i n t & g t ; & l t ; / v a l u e & g t ; & l t ; / i t e m & g t ; & l t ; i t e m & g t ; & l t ; k e y & g t ; & l t ; s t r i n g & g t ; T o t a l & l t ; / s t r i n g & g t ; & l t ; / k e y & g t ; & l t ; v a l u e & g t ; & l t ; i n t & g t ; 1 3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6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7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8.xml>��< ? x m l   v e r s i o n = " 1 . 0 "   e n c o d i n g = " U T F - 1 6 " ? > < G e m i n i   x m l n s = " h t t p : / / g e m i n i / p i v o t c u s t o m i z a t i o n / T a b l e X M L _ M e n 1 2 3 " > < C u s t o m C o n t e n t > & l t ; T a b l e W i d g e t G r i d S e r i a l i z a t i o n   x m l n s : x s i = " h t t p : / / w w w . w 3 . o r g / 2 0 0 1 / X M L S c h e m a - i n s t a n c e "   x m l n s : x s d = " h t t p : / / w w w . w 3 . o r g / 2 0 0 1 / X M L S c h e m a " & g t ; & l t ; C o l u m n S u g g e s t e d T y p e & g t ; & l t ; i t e m & g t ; & l t ; k e y & g t ; & l t ; s t r i n g & g t ; L a s t   N a m e & l t ; / s t r i n g & g t ; & l t ; / k e y & g t ; & l t ; v a l u e & g t ; & l t ; s t r i n g & g t ; W C h a r & l t ; / s t r i n g & g t ; & l t ; / v a l u e & g t ; & l t ; / i t e m & g t ; & l t ; i t e m & g t ; & l t ; k e y & g t ; & l t ; s t r i n g & g t ; F i r s t   N a m e & l t ; / s t r i n g & g t ; & l t ; / k e y & g t ; & l t ; v a l u e & g t ; & l t ; s t r i n g & g t ; W C h a r & l t ; / s t r i n g & g t ; & l t ; / v a l u e & g t ; & l t ; / i t e m & g t ; & l t ; i t e m & g t ; & l t ; k e y & g t ; & l t ; s t r i n g & g t ; T e a m & l t ; / s t r i n g & g t ; & l t ; / k e y & g t ; & l t ; v a l u e & g t ; & l t ; s t r i n g & g t ; W C h a r & l t ; / s t r i n g & g t ; & l t ; / v a l u e & g t ; & l t ; / i t e m & g t ; & l t ; i t e m & g t ; & l t ; k e y & g t ; & l t ; s t r i n g & g t ; P o r t   C i t y & l t ; / s t r i n g & g t ; & l t ; / k e y & g t ; & l t ; v a l u e & g t ; & l t ; s t r i n g & g t ; B i g I n t & l t ; / s t r i n g & g t ; & l t ; / v a l u e & g t ; & l t ; / i t e m & g t ; & l t ; i t e m & g t ; & l t ; k e y & g t ; & l t ; s t r i n g & g t ; W h t   L a k e & l t ; / s t r i n g & g t ; & l t ; / k e y & g t ; & l t ; v a l u e & g t ; & l t ; s t r i n g & g t ; B i g I n t & l t ; / s t r i n g & g t ; & l t ; / v a l u e & g t ; & l t ; / i t e m & g t ; & l t ; i t e m & g t ; & l t ; k e y & g t ; & l t ; s t r i n g & g t ; W a t e r f o r d & l t ; / s t r i n g & g t ; & l t ; / k e y & g t ; & l t ; v a l u e & g t ; & l t ; s t r i n g & g t ; B i g I n t & l t ; / s t r i n g & g t ; & l t ; / v a l u e & g t ; & l t ; / i t e m & g t ; & l t ; i t e m & g t ; & l t ; k e y & g t ; & l t ; s t r i n g & g t ; C y c l e   L a w & l t ; / s t r i n g & g t ; & l t ; / k e y & g t ; & l t ; v a l u e & g t ; & l t ; s t r i n g & g t ; B i g I n t & l t ; / s t r i n g & g t ; & l t ; / v a l u e & g t ; & l t ; / i t e m & g t ; & l t ; i t e m & g t ; & l t ; k e y & g t ; & l t ; s t r i n g & g t ; G r e a t   L a k e & l t ; / s t r i n g & g t ; & l t ; / k e y & g t ; & l t ; v a l u e & g t ; & l t ; s t r i n g & g t ; B i g I n t & l t ; / s t r i n g & g t ; & l t ; / v a l u e & g t ; & l t ; / i t e m & g t ; & l t ; i t e m & g t ; & l t ; k e y & g t ; & l t ; s t r i n g & g t ; C o r k t o w n & l t ; / s t r i n g & g t ; & l t ; / k e y & g t ; & l t ; v a l u e & g t ; & l t ; s t r i n g & g t ; B i g I n t & l t ; / s t r i n g & g t ; & l t ; / v a l u e & g t ; & l t ; / i t e m & g t ; & l t ; i t e m & g t ; & l t ; k e y & g t ; & l t ; s t r i n g & g t ; P o r t   S h e l d o n & l t ; / s t r i n g & g t ; & l t ; / k e y & g t ; & l t ; v a l u e & g t ; & l t ; s t r i n g & g t ; B i g I n t & l t ; / s t r i n g & g t ; & l t ; / v a l u e & g t ; & l t ; / i t e m & g t ; & l t ; i t e m & g t ; & l t ; k e y & g t ; & l t ; s t r i n g & g t ; S t r a d e   B & l t ; / s t r i n g & g t ; & l t ; / k e y & g t ; & l t ; v a l u e & g t ; & l t ; s t r i n g & g t ; B i g I n t & l t ; / s t r i n g & g t ; & l t ; / v a l u e & g t ; & l t ; / i t e m & g t ; & l t ; i t e m & g t ; & l t ; k e y & g t ; & l t ; s t r i n g & g t ; D e v o s & l t ; / s t r i n g & g t ; & l t ; / k e y & g t ; & l t ; v a l u e & g t ; & l t ; s t r i n g & g t ; B i g I n t & l t ; / s t r i n g & g t ; & l t ; / v a l u e & g t ; & l t ; / i t e m & g t ; & l t ; i t e m & g t ; & l t ; k e y & g t ; & l t ; s t r i n g & g t ; T o p   6 & l t ; / s t r i n g & g t ; & l t ; / k e y & g t ; & l t ; v a l u e & g t ; & l t ; s t r i n g & g t ; W C h a r & l t ; / s t r i n g & g t ; & l t ; / v a l u e & g t ; & l t ; / i t e m & g t ; & l t ; i t e m & g t ; & l t ; k e y & g t ; & l t ; s t r i n g & g t ; S e r i e s   S c o r e & l t ; / s t r i n g & g t ; & l t ; / k e y & g t ; & l t ; v a l u e & g t ; & l t ; s t r i n g & g t ; B i g I n t & l t ; / s t r i n g & g t ; & l t ; / v a l u e & g t ; & l t ; / i t e m & g t ; & l t ; / C o l u m n S u g g e s t e d T y p e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 / & g t ; & l t ; C o l u m n W i d t h s & g t ; & l t ; i t e m & g t ; & l t ; k e y & g t ; & l t ; s t r i n g & g t ; L a s t   N a m e & l t ; / s t r i n g & g t ; & l t ; / k e y & g t ; & l t ; v a l u e & g t ; & l t ; i n t & g t ; 1 1 6 & l t ; / i n t & g t ; & l t ; / v a l u e & g t ; & l t ; / i t e m & g t ; & l t ; i t e m & g t ; & l t ; k e y & g t ; & l t ; s t r i n g & g t ; F i r s t   N a m e & l t ; / s t r i n g & g t ; & l t ; / k e y & g t ; & l t ; v a l u e & g t ; & l t ; i n t & g t ; 1 1 8 & l t ; / i n t & g t ; & l t ; / v a l u e & g t ; & l t ; / i t e m & g t ; & l t ; i t e m & g t ; & l t ; k e y & g t ; & l t ; s t r i n g & g t ; T e a m & l t ; / s t r i n g & g t ; & l t ; / k e y & g t ; & l t ; v a l u e & g t ; & l t ; i n t & g t ; 7 7 & l t ; / i n t & g t ; & l t ; / v a l u e & g t ; & l t ; / i t e m & g t ; & l t ; i t e m & g t ; & l t ; k e y & g t ; & l t ; s t r i n g & g t ; P o r t   C i t y & l t ; / s t r i n g & g t ; & l t ; / k e y & g t ; & l t ; v a l u e & g t ; & l t ; i n t & g t ; 1 0 3 & l t ; / i n t & g t ; & l t ; / v a l u e & g t ; & l t ; / i t e m & g t ; & l t ; i t e m & g t ; & l t ; k e y & g t ; & l t ; s t r i n g & g t ; W h t   L a k e & l t ; / s t r i n g & g t ; & l t ; / k e y & g t ; & l t ; v a l u e & g t ; & l t ; i n t & g t ; 1 0 9 & l t ; / i n t & g t ; & l t ; / v a l u e & g t ; & l t ; / i t e m & g t ; & l t ; i t e m & g t ; & l t ; k e y & g t ; & l t ; s t r i n g & g t ; W a t e r f o r d & l t ; / s t r i n g & g t ; & l t ; / k e y & g t ; & l t ; v a l u e & g t ; & l t ; i n t & g t ; 1 1 2 & l t ; / i n t & g t ; & l t ; / v a l u e & g t ; & l t ; / i t e m & g t ; & l t ; i t e m & g t ; & l t ; k e y & g t ; & l t ; s t r i n g & g t ; C y c l e   L a w & l t ; / s t r i n g & g t ; & l t ; / k e y & g t ; & l t ; v a l u e & g t ; & l t ; i n t & g t ; 1 1 5 & l t ; / i n t & g t ; & l t ; / v a l u e & g t ; & l t ; / i t e m & g t ; & l t ; i t e m & g t ; & l t ; k e y & g t ; & l t ; s t r i n g & g t ; G r e a t   L a k e & l t ; / s t r i n g & g t ; & l t ; / k e y & g t ; & l t ; v a l u e & g t ; & l t ; i n t & g t ; 1 1 9 & l t ; / i n t & g t ; & l t ; / v a l u e & g t ; & l t ; / i t e m & g t ; & l t ; i t e m & g t ; & l t ; k e y & g t ; & l t ; s t r i n g & g t ; C o r k t o w n & l t ; / s t r i n g & g t ; & l t ; / k e y & g t ; & l t ; v a l u e & g t ; & l t ; i n t & g t ; 1 0 7 & l t ; / i n t & g t ; & l t ; / v a l u e & g t ; & l t ; / i t e m & g t ; & l t ; i t e m & g t ; & l t ; k e y & g t ; & l t ; s t r i n g & g t ; P o r t   S h e l d o n & l t ; / s t r i n g & g t ; & l t ; / k e y & g t ; & l t ; v a l u e & g t ; & l t ; i n t & g t ; 1 3 3 & l t ; / i n t & g t ; & l t ; / v a l u e & g t ; & l t ; / i t e m & g t ; & l t ; i t e m & g t ; & l t ; k e y & g t ; & l t ; s t r i n g & g t ; S t r a d e   B & l t ; / s t r i n g & g t ; & l t ; / k e y & g t ; & l t ; v a l u e & g t ; & l t ; i n t & g t ; 1 0 3 & l t ; / i n t & g t ; & l t ; / v a l u e & g t ; & l t ; / i t e m & g t ; & l t ; i t e m & g t ; & l t ; k e y & g t ; & l t ; s t r i n g & g t ; D e v o s & l t ; / s t r i n g & g t ; & l t ; / k e y & g t ; & l t ; v a l u e & g t ; & l t ; i n t & g t ; 8 4 & l t ; / i n t & g t ; & l t ; / v a l u e & g t ; & l t ; / i t e m & g t ; & l t ; i t e m & g t ; & l t ; k e y & g t ; & l t ; s t r i n g & g t ; T o p   6 & l t ; / s t r i n g & g t ; & l t ; / k e y & g t ; & l t ; v a l u e & g t ; & l t ; i n t & g t ; 7 8 & l t ; / i n t & g t ; & l t ; / v a l u e & g t ; & l t ; / i t e m & g t ; & l t ; i t e m & g t ; & l t ; k e y & g t ; & l t ; s t r i n g & g t ; S e r i e s   S c o r e & l t ; / s t r i n g & g t ; & l t ; / k e y & g t ; & l t ; v a l u e & g t ; & l t ; i n t & g t ; 1 3 5 & l t ; / i n t & g t ; & l t ; / v a l u e & g t ; & l t ; / i t e m & g t ; & l t ; / C o l u m n W i d t h s & g t ; & l t ; C o l u m n D i s p l a y I n d e x & g t ; & l t ; i t e m & g t ; & l t ; k e y & g t ; & l t ; s t r i n g & g t ; L a s t   N a m e & l t ; / s t r i n g & g t ; & l t ; / k e y & g t ; & l t ; v a l u e & g t ; & l t ; i n t & g t ; 0 & l t ; / i n t & g t ; & l t ; / v a l u e & g t ; & l t ; / i t e m & g t ; & l t ; i t e m & g t ; & l t ; k e y & g t ; & l t ; s t r i n g & g t ; F i r s t   N a m e & l t ; / s t r i n g & g t ; & l t ; / k e y & g t ; & l t ; v a l u e & g t ; & l t ; i n t & g t ; 1 & l t ; / i n t & g t ; & l t ; / v a l u e & g t ; & l t ; / i t e m & g t ; & l t ; i t e m & g t ; & l t ; k e y & g t ; & l t ; s t r i n g & g t ; T e a m & l t ; / s t r i n g & g t ; & l t ; / k e y & g t ; & l t ; v a l u e & g t ; & l t ; i n t & g t ; 2 & l t ; / i n t & g t ; & l t ; / v a l u e & g t ; & l t ; / i t e m & g t ; & l t ; i t e m & g t ; & l t ; k e y & g t ; & l t ; s t r i n g & g t ; P o r t   C i t y & l t ; / s t r i n g & g t ; & l t ; / k e y & g t ; & l t ; v a l u e & g t ; & l t ; i n t & g t ; 3 & l t ; / i n t & g t ; & l t ; / v a l u e & g t ; & l t ; / i t e m & g t ; & l t ; i t e m & g t ; & l t ; k e y & g t ; & l t ; s t r i n g & g t ; W h t   L a k e & l t ; / s t r i n g & g t ; & l t ; / k e y & g t ; & l t ; v a l u e & g t ; & l t ; i n t & g t ; 4 & l t ; / i n t & g t ; & l t ; / v a l u e & g t ; & l t ; / i t e m & g t ; & l t ; i t e m & g t ; & l t ; k e y & g t ; & l t ; s t r i n g & g t ; W a t e r f o r d & l t ; / s t r i n g & g t ; & l t ; / k e y & g t ; & l t ; v a l u e & g t ; & l t ; i n t & g t ; 5 & l t ; / i n t & g t ; & l t ; / v a l u e & g t ; & l t ; / i t e m & g t ; & l t ; i t e m & g t ; & l t ; k e y & g t ; & l t ; s t r i n g & g t ; C y c l e   L a w & l t ; / s t r i n g & g t ; & l t ; / k e y & g t ; & l t ; v a l u e & g t ; & l t ; i n t & g t ; 6 & l t ; / i n t & g t ; & l t ; / v a l u e & g t ; & l t ; / i t e m & g t ; & l t ; i t e m & g t ; & l t ; k e y & g t ; & l t ; s t r i n g & g t ; G r e a t   L a k e & l t ; / s t r i n g & g t ; & l t ; / k e y & g t ; & l t ; v a l u e & g t ; & l t ; i n t & g t ; 7 & l t ; / i n t & g t ; & l t ; / v a l u e & g t ; & l t ; / i t e m & g t ; & l t ; i t e m & g t ; & l t ; k e y & g t ; & l t ; s t r i n g & g t ; C o r k t o w n & l t ; / s t r i n g & g t ; & l t ; / k e y & g t ; & l t ; v a l u e & g t ; & l t ; i n t & g t ; 8 & l t ; / i n t & g t ; & l t ; / v a l u e & g t ; & l t ; / i t e m & g t ; & l t ; i t e m & g t ; & l t ; k e y & g t ; & l t ; s t r i n g & g t ; P o r t   S h e l d o n & l t ; / s t r i n g & g t ; & l t ; / k e y & g t ; & l t ; v a l u e & g t ; & l t ; i n t & g t ; 9 & l t ; / i n t & g t ; & l t ; / v a l u e & g t ; & l t ; / i t e m & g t ; & l t ; i t e m & g t ; & l t ; k e y & g t ; & l t ; s t r i n g & g t ; S t r a d e   B & l t ; / s t r i n g & g t ; & l t ; / k e y & g t ; & l t ; v a l u e & g t ; & l t ; i n t & g t ; 1 0 & l t ; / i n t & g t ; & l t ; / v a l u e & g t ; & l t ; / i t e m & g t ; & l t ; i t e m & g t ; & l t ; k e y & g t ; & l t ; s t r i n g & g t ; D e v o s & l t ; / s t r i n g & g t ; & l t ; / k e y & g t ; & l t ; v a l u e & g t ; & l t ; i n t & g t ; 1 1 & l t ; / i n t & g t ; & l t ; / v a l u e & g t ; & l t ; / i t e m & g t ; & l t ; i t e m & g t ; & l t ; k e y & g t ; & l t ; s t r i n g & g t ; T o p   6 & l t ; / s t r i n g & g t ; & l t ; / k e y & g t ; & l t ; v a l u e & g t ; & l t ; i n t & g t ; 1 2 & l t ; / i n t & g t ; & l t ; / v a l u e & g t ; & l t ; / i t e m & g t ; & l t ; i t e m & g t ; & l t ; k e y & g t ; & l t ; s t r i n g & g t ; S e r i e s   S c o r e & l t ; / s t r i n g & g t ; & l t ; / k e y & g t ; & l t ; v a l u e & g t ; & l t ; i n t & g t ; 1 3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9.xml>��< ? x m l   v e r s i o n = " 1 . 0 "   e n c o d i n g = " U T F - 1 6 " ? > < G e m i n i   x m l n s = " h t t p : / / g e m i n i / p i v o t c u s t o m i z a t i o n / T a b l e X M L _ W M a s 4 5 " > < C u s t o m C o n t e n t > & l t ; T a b l e W i d g e t G r i d S e r i a l i z a t i o n   x m l n s : x s i = " h t t p : / / w w w . w 3 . o r g / 2 0 0 1 / X M L S c h e m a - i n s t a n c e "   x m l n s : x s d = " h t t p : / / w w w . w 3 . o r g / 2 0 0 1 / X M L S c h e m a " & g t ; & l t ; C o l u m n S u g g e s t e d T y p e & g t ; & l t ; i t e m & g t ; & l t ; k e y & g t ; & l t ; s t r i n g & g t ; L a s t   N a m e & l t ; / s t r i n g & g t ; & l t ; / k e y & g t ; & l t ; v a l u e & g t ; & l t ; s t r i n g & g t ; W C h a r & l t ; / s t r i n g & g t ; & l t ; / v a l u e & g t ; & l t ; / i t e m & g t ; & l t ; i t e m & g t ; & l t ; k e y & g t ; & l t ; s t r i n g & g t ; F i r s t   N a m e & l t ; / s t r i n g & g t ; & l t ; / k e y & g t ; & l t ; v a l u e & g t ; & l t ; s t r i n g & g t ; W C h a r & l t ; / s t r i n g & g t ; & l t ; / v a l u e & g t ; & l t ; / i t e m & g t ; & l t ; i t e m & g t ; & l t ; k e y & g t ; & l t ; s t r i n g & g t ; T e a m & l t ; / s t r i n g & g t ; & l t ; / k e y & g t ; & l t ; v a l u e & g t ; & l t ; s t r i n g & g t ; W C h a r & l t ; / s t r i n g & g t ; & l t ; / v a l u e & g t ; & l t ; / i t e m & g t ; & l t ; i t e m & g t ; & l t ; k e y & g t ; & l t ; s t r i n g & g t ; P o r t   C i t y & l t ; / s t r i n g & g t ; & l t ; / k e y & g t ; & l t ; v a l u e & g t ; & l t ; s t r i n g & g t ; B i g I n t & l t ; / s t r i n g & g t ; & l t ; / v a l u e & g t ; & l t ; / i t e m & g t ; & l t ; i t e m & g t ; & l t ; k e y & g t ; & l t ; s t r i n g & g t ; W h t   L a k e & l t ; / s t r i n g & g t ; & l t ; / k e y & g t ; & l t ; v a l u e & g t ; & l t ; s t r i n g & g t ; B i g I n t & l t ; / s t r i n g & g t ; & l t ; / v a l u e & g t ; & l t ; / i t e m & g t ; & l t ; i t e m & g t ; & l t ; k e y & g t ; & l t ; s t r i n g & g t ; W a t e r f o r d & l t ; / s t r i n g & g t ; & l t ; / k e y & g t ; & l t ; v a l u e & g t ; & l t ; s t r i n g & g t ; E m p t y & l t ; / s t r i n g & g t ; & l t ; / v a l u e & g t ; & l t ; / i t e m & g t ; & l t ; i t e m & g t ; & l t ; k e y & g t ; & l t ; s t r i n g & g t ; C y c l e   L a w & l t ; / s t r i n g & g t ; & l t ; / k e y & g t ; & l t ; v a l u e & g t ; & l t ; s t r i n g & g t ; B i g I n t & l t ; / s t r i n g & g t ; & l t ; / v a l u e & g t ; & l t ; / i t e m & g t ; & l t ; i t e m & g t ; & l t ; k e y & g t ; & l t ; s t r i n g & g t ; G r e a t   L a k e & l t ; / s t r i n g & g t ; & l t ; / k e y & g t ; & l t ; v a l u e & g t ; & l t ; s t r i n g & g t ; B i g I n t & l t ; / s t r i n g & g t ; & l t ; / v a l u e & g t ; & l t ; / i t e m & g t ; & l t ; i t e m & g t ; & l t ; k e y & g t ; & l t ; s t r i n g & g t ; C o r k t o w n & l t ; / s t r i n g & g t ; & l t ; / k e y & g t ; & l t ; v a l u e & g t ; & l t ; s t r i n g & g t ; E m p t y & l t ; / s t r i n g & g t ; & l t ; / v a l u e & g t ; & l t ; / i t e m & g t ; & l t ; i t e m & g t ; & l t ; k e y & g t ; & l t ; s t r i n g & g t ; P o r t   S h e l d o n & l t ; / s t r i n g & g t ; & l t ; / k e y & g t ; & l t ; v a l u e & g t ; & l t ; s t r i n g & g t ; E m p t y & l t ; / s t r i n g & g t ; & l t ; / v a l u e & g t ; & l t ; / i t e m & g t ; & l t ; i t e m & g t ; & l t ; k e y & g t ; & l t ; s t r i n g & g t ; S t r a d e   B & l t ; / s t r i n g & g t ; & l t ; / k e y & g t ; & l t ; v a l u e & g t ; & l t ; s t r i n g & g t ; B i g I n t & l t ; / s t r i n g & g t ; & l t ; / v a l u e & g t ; & l t ; / i t e m & g t ; & l t ; i t e m & g t ; & l t ; k e y & g t ; & l t ; s t r i n g & g t ; D e v o s & l t ; / s t r i n g & g t ; & l t ; / k e y & g t ; & l t ; v a l u e & g t ; & l t ; s t r i n g & g t ; B i g I n t & l t ; / s t r i n g & g t ; & l t ; / v a l u e & g t ; & l t ; / i t e m & g t ; & l t ; i t e m & g t ; & l t ; k e y & g t ; & l t ; s t r i n g & g t ; T o t a l & l t ; / s t r i n g & g t ; & l t ; / k e y & g t ; & l t ; v a l u e & g t ; & l t ; s t r i n g & g t ; B i g I n t & l t ; / s t r i n g & g t ; & l t ; / v a l u e & g t ; & l t ; / i t e m & g t ; & l t ; / C o l u m n S u g g e s t e d T y p e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 / & g t ; & l t ; C o l u m n W i d t h s & g t ; & l t ; i t e m & g t ; & l t ; k e y & g t ; & l t ; s t r i n g & g t ; L a s t   N a m e & l t ; / s t r i n g & g t ; & l t ; / k e y & g t ; & l t ; v a l u e & g t ; & l t ; i n t & g t ; 1 1 6 & l t ; / i n t & g t ; & l t ; / v a l u e & g t ; & l t ; / i t e m & g t ; & l t ; i t e m & g t ; & l t ; k e y & g t ; & l t ; s t r i n g & g t ; F i r s t   N a m e & l t ; / s t r i n g & g t ; & l t ; / k e y & g t ; & l t ; v a l u e & g t ; & l t ; i n t & g t ; 1 1 8 & l t ; / i n t & g t ; & l t ; / v a l u e & g t ; & l t ; / i t e m & g t ; & l t ; i t e m & g t ; & l t ; k e y & g t ; & l t ; s t r i n g & g t ; T e a m & l t ; / s t r i n g & g t ; & l t ; / k e y & g t ; & l t ; v a l u e & g t ; & l t ; i n t & g t ; 7 7 & l t ; / i n t & g t ; & l t ; / v a l u e & g t ; & l t ; / i t e m & g t ; & l t ; i t e m & g t ; & l t ; k e y & g t ; & l t ; s t r i n g & g t ; P o r t   C i t y & l t ; / s t r i n g & g t ; & l t ; / k e y & g t ; & l t ; v a l u e & g t ; & l t ; i n t & g t ; 1 0 3 & l t ; / i n t & g t ; & l t ; / v a l u e & g t ; & l t ; / i t e m & g t ; & l t ; i t e m & g t ; & l t ; k e y & g t ; & l t ; s t r i n g & g t ; W h t   L a k e & l t ; / s t r i n g & g t ; & l t ; / k e y & g t ; & l t ; v a l u e & g t ; & l t ; i n t & g t ; 1 0 9 & l t ; / i n t & g t ; & l t ; / v a l u e & g t ; & l t ; / i t e m & g t ; & l t ; i t e m & g t ; & l t ; k e y & g t ; & l t ; s t r i n g & g t ; W a t e r f o r d & l t ; / s t r i n g & g t ; & l t ; / k e y & g t ; & l t ; v a l u e & g t ; & l t ; i n t & g t ; 1 1 2 & l t ; / i n t & g t ; & l t ; / v a l u e & g t ; & l t ; / i t e m & g t ; & l t ; i t e m & g t ; & l t ; k e y & g t ; & l t ; s t r i n g & g t ; C y c l e   L a w & l t ; / s t r i n g & g t ; & l t ; / k e y & g t ; & l t ; v a l u e & g t ; & l t ; i n t & g t ; 1 1 5 & l t ; / i n t & g t ; & l t ; / v a l u e & g t ; & l t ; / i t e m & g t ; & l t ; i t e m & g t ; & l t ; k e y & g t ; & l t ; s t r i n g & g t ; G r e a t   L a k e & l t ; / s t r i n g & g t ; & l t ; / k e y & g t ; & l t ; v a l u e & g t ; & l t ; i n t & g t ; 1 1 9 & l t ; / i n t & g t ; & l t ; / v a l u e & g t ; & l t ; / i t e m & g t ; & l t ; i t e m & g t ; & l t ; k e y & g t ; & l t ; s t r i n g & g t ; C o r k t o w n & l t ; / s t r i n g & g t ; & l t ; / k e y & g t ; & l t ; v a l u e & g t ; & l t ; i n t & g t ; 1 0 7 & l t ; / i n t & g t ; & l t ; / v a l u e & g t ; & l t ; / i t e m & g t ; & l t ; i t e m & g t ; & l t ; k e y & g t ; & l t ; s t r i n g & g t ; P o r t   S h e l d o n & l t ; / s t r i n g & g t ; & l t ; / k e y & g t ; & l t ; v a l u e & g t ; & l t ; i n t & g t ; 1 3 3 & l t ; / i n t & g t ; & l t ; / v a l u e & g t ; & l t ; / i t e m & g t ; & l t ; i t e m & g t ; & l t ; k e y & g t ; & l t ; s t r i n g & g t ; S t r a d e   B & l t ; / s t r i n g & g t ; & l t ; / k e y & g t ; & l t ; v a l u e & g t ; & l t ; i n t & g t ; 1 0 3 & l t ; / i n t & g t ; & l t ; / v a l u e & g t ; & l t ; / i t e m & g t ; & l t ; i t e m & g t ; & l t ; k e y & g t ; & l t ; s t r i n g & g t ; D e v o s & l t ; / s t r i n g & g t ; & l t ; / k e y & g t ; & l t ; v a l u e & g t ; & l t ; i n t & g t ; 8 4 & l t ; / i n t & g t ; & l t ; / v a l u e & g t ; & l t ; / i t e m & g t ; & l t ; i t e m & g t ; & l t ; k e y & g t ; & l t ; s t r i n g & g t ; T o t a l & l t ; / s t r i n g & g t ; & l t ; / k e y & g t ; & l t ; v a l u e & g t ; & l t ; i n t & g t ; 7 1 & l t ; / i n t & g t ; & l t ; / v a l u e & g t ; & l t ; / i t e m & g t ; & l t ; / C o l u m n W i d t h s & g t ; & l t ; C o l u m n D i s p l a y I n d e x & g t ; & l t ; i t e m & g t ; & l t ; k e y & g t ; & l t ; s t r i n g & g t ; L a s t   N a m e & l t ; / s t r i n g & g t ; & l t ; / k e y & g t ; & l t ; v a l u e & g t ; & l t ; i n t & g t ; 0 & l t ; / i n t & g t ; & l t ; / v a l u e & g t ; & l t ; / i t e m & g t ; & l t ; i t e m & g t ; & l t ; k e y & g t ; & l t ; s t r i n g & g t ; F i r s t   N a m e & l t ; / s t r i n g & g t ; & l t ; / k e y & g t ; & l t ; v a l u e & g t ; & l t ; i n t & g t ; 1 & l t ; / i n t & g t ; & l t ; / v a l u e & g t ; & l t ; / i t e m & g t ; & l t ; i t e m & g t ; & l t ; k e y & g t ; & l t ; s t r i n g & g t ; T e a m & l t ; / s t r i n g & g t ; & l t ; / k e y & g t ; & l t ; v a l u e & g t ; & l t ; i n t & g t ; 2 & l t ; / i n t & g t ; & l t ; / v a l u e & g t ; & l t ; / i t e m & g t ; & l t ; i t e m & g t ; & l t ; k e y & g t ; & l t ; s t r i n g & g t ; P o r t   C i t y & l t ; / s t r i n g & g t ; & l t ; / k e y & g t ; & l t ; v a l u e & g t ; & l t ; i n t & g t ; 3 & l t ; / i n t & g t ; & l t ; / v a l u e & g t ; & l t ; / i t e m & g t ; & l t ; i t e m & g t ; & l t ; k e y & g t ; & l t ; s t r i n g & g t ; W h t   L a k e & l t ; / s t r i n g & g t ; & l t ; / k e y & g t ; & l t ; v a l u e & g t ; & l t ; i n t & g t ; 4 & l t ; / i n t & g t ; & l t ; / v a l u e & g t ; & l t ; / i t e m & g t ; & l t ; i t e m & g t ; & l t ; k e y & g t ; & l t ; s t r i n g & g t ; W a t e r f o r d & l t ; / s t r i n g & g t ; & l t ; / k e y & g t ; & l t ; v a l u e & g t ; & l t ; i n t & g t ; 5 & l t ; / i n t & g t ; & l t ; / v a l u e & g t ; & l t ; / i t e m & g t ; & l t ; i t e m & g t ; & l t ; k e y & g t ; & l t ; s t r i n g & g t ; C y c l e   L a w & l t ; / s t r i n g & g t ; & l t ; / k e y & g t ; & l t ; v a l u e & g t ; & l t ; i n t & g t ; 6 & l t ; / i n t & g t ; & l t ; / v a l u e & g t ; & l t ; / i t e m & g t ; & l t ; i t e m & g t ; & l t ; k e y & g t ; & l t ; s t r i n g & g t ; G r e a t   L a k e & l t ; / s t r i n g & g t ; & l t ; / k e y & g t ; & l t ; v a l u e & g t ; & l t ; i n t & g t ; 7 & l t ; / i n t & g t ; & l t ; / v a l u e & g t ; & l t ; / i t e m & g t ; & l t ; i t e m & g t ; & l t ; k e y & g t ; & l t ; s t r i n g & g t ; C o r k t o w n & l t ; / s t r i n g & g t ; & l t ; / k e y & g t ; & l t ; v a l u e & g t ; & l t ; i n t & g t ; 8 & l t ; / i n t & g t ; & l t ; / v a l u e & g t ; & l t ; / i t e m & g t ; & l t ; i t e m & g t ; & l t ; k e y & g t ; & l t ; s t r i n g & g t ; P o r t   S h e l d o n & l t ; / s t r i n g & g t ; & l t ; / k e y & g t ; & l t ; v a l u e & g t ; & l t ; i n t & g t ; 9 & l t ; / i n t & g t ; & l t ; / v a l u e & g t ; & l t ; / i t e m & g t ; & l t ; i t e m & g t ; & l t ; k e y & g t ; & l t ; s t r i n g & g t ; S t r a d e   B & l t ; / s t r i n g & g t ; & l t ; / k e y & g t ; & l t ; v a l u e & g t ; & l t ; i n t & g t ; 1 0 & l t ; / i n t & g t ; & l t ; / v a l u e & g t ; & l t ; / i t e m & g t ; & l t ; i t e m & g t ; & l t ; k e y & g t ; & l t ; s t r i n g & g t ; D e v o s & l t ; / s t r i n g & g t ; & l t ; / k e y & g t ; & l t ; v a l u e & g t ; & l t ; i n t & g t ; 1 1 & l t ; / i n t & g t ; & l t ; / v a l u e & g t ; & l t ; / i t e m & g t ; & l t ; i t e m & g t ; & l t ; k e y & g t ; & l t ; s t r i n g & g t ; T o t a l & l t ; / s t r i n g & g t ; & l t ; / k e y & g t ; & l t ; v a l u e & g t ; & l t ; i n t & g t ; 1 2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Props1.xml><?xml version="1.0" encoding="utf-8"?>
<ds:datastoreItem xmlns:ds="http://schemas.openxmlformats.org/officeDocument/2006/customXml" ds:itemID="{7999E03C-4036-44F0-A6E4-3A0BEC91CC55}">
  <ds:schemaRefs>
    <ds:schemaRef ds:uri="http://schemas.microsoft.com/DataMashup"/>
  </ds:schemaRefs>
</ds:datastoreItem>
</file>

<file path=customXml/itemProps10.xml><?xml version="1.0" encoding="utf-8"?>
<ds:datastoreItem xmlns:ds="http://schemas.openxmlformats.org/officeDocument/2006/customXml" ds:itemID="{A27CD745-179B-43CD-9D3C-9FD3D714E7D7}">
  <ds:schemaRefs/>
</ds:datastoreItem>
</file>

<file path=customXml/itemProps11.xml><?xml version="1.0" encoding="utf-8"?>
<ds:datastoreItem xmlns:ds="http://schemas.openxmlformats.org/officeDocument/2006/customXml" ds:itemID="{1D319529-E388-4E78-B53A-230DE909CE66}">
  <ds:schemaRefs/>
</ds:datastoreItem>
</file>

<file path=customXml/itemProps12.xml><?xml version="1.0" encoding="utf-8"?>
<ds:datastoreItem xmlns:ds="http://schemas.openxmlformats.org/officeDocument/2006/customXml" ds:itemID="{F0196C9A-4AFA-4C5C-B0B8-39F1CA0540B5}">
  <ds:schemaRefs/>
</ds:datastoreItem>
</file>

<file path=customXml/itemProps13.xml><?xml version="1.0" encoding="utf-8"?>
<ds:datastoreItem xmlns:ds="http://schemas.openxmlformats.org/officeDocument/2006/customXml" ds:itemID="{C3ECBBAB-190C-4CFE-ACE8-55AD921B707A}">
  <ds:schemaRefs/>
</ds:datastoreItem>
</file>

<file path=customXml/itemProps14.xml><?xml version="1.0" encoding="utf-8"?>
<ds:datastoreItem xmlns:ds="http://schemas.openxmlformats.org/officeDocument/2006/customXml" ds:itemID="{553AE8FF-97C8-4563-B2AF-8B310596118D}">
  <ds:schemaRefs/>
</ds:datastoreItem>
</file>

<file path=customXml/itemProps15.xml><?xml version="1.0" encoding="utf-8"?>
<ds:datastoreItem xmlns:ds="http://schemas.openxmlformats.org/officeDocument/2006/customXml" ds:itemID="{C9864F44-E248-46EF-9CC0-88CF5F13C1CD}">
  <ds:schemaRefs/>
</ds:datastoreItem>
</file>

<file path=customXml/itemProps16.xml><?xml version="1.0" encoding="utf-8"?>
<ds:datastoreItem xmlns:ds="http://schemas.openxmlformats.org/officeDocument/2006/customXml" ds:itemID="{62A50BBF-D0A7-4557-AA5E-4DA5C558A77B}">
  <ds:schemaRefs/>
</ds:datastoreItem>
</file>

<file path=customXml/itemProps17.xml><?xml version="1.0" encoding="utf-8"?>
<ds:datastoreItem xmlns:ds="http://schemas.openxmlformats.org/officeDocument/2006/customXml" ds:itemID="{052C1DF7-1421-4BDB-AD82-D28B04BC0E09}">
  <ds:schemaRefs/>
</ds:datastoreItem>
</file>

<file path=customXml/itemProps18.xml><?xml version="1.0" encoding="utf-8"?>
<ds:datastoreItem xmlns:ds="http://schemas.openxmlformats.org/officeDocument/2006/customXml" ds:itemID="{634B7B88-AF2D-4DD6-8929-4B33A4E2E4A9}">
  <ds:schemaRefs/>
</ds:datastoreItem>
</file>

<file path=customXml/itemProps19.xml><?xml version="1.0" encoding="utf-8"?>
<ds:datastoreItem xmlns:ds="http://schemas.openxmlformats.org/officeDocument/2006/customXml" ds:itemID="{21F21548-3C0E-4797-85C4-2136CA7EA4B5}">
  <ds:schemaRefs/>
</ds:datastoreItem>
</file>

<file path=customXml/itemProps2.xml><?xml version="1.0" encoding="utf-8"?>
<ds:datastoreItem xmlns:ds="http://schemas.openxmlformats.org/officeDocument/2006/customXml" ds:itemID="{026F28AD-4FD5-4674-B596-882C3386E8FA}">
  <ds:schemaRefs/>
</ds:datastoreItem>
</file>

<file path=customXml/itemProps20.xml><?xml version="1.0" encoding="utf-8"?>
<ds:datastoreItem xmlns:ds="http://schemas.openxmlformats.org/officeDocument/2006/customXml" ds:itemID="{51770205-1E5B-4979-808F-62B4E2539E87}">
  <ds:schemaRefs/>
</ds:datastoreItem>
</file>

<file path=customXml/itemProps21.xml><?xml version="1.0" encoding="utf-8"?>
<ds:datastoreItem xmlns:ds="http://schemas.openxmlformats.org/officeDocument/2006/customXml" ds:itemID="{E73E2B02-702A-4620-A66F-80B60D635190}">
  <ds:schemaRefs/>
</ds:datastoreItem>
</file>

<file path=customXml/itemProps22.xml><?xml version="1.0" encoding="utf-8"?>
<ds:datastoreItem xmlns:ds="http://schemas.openxmlformats.org/officeDocument/2006/customXml" ds:itemID="{6531EF95-B63E-4D77-B40C-0B2A7749BF38}">
  <ds:schemaRefs/>
</ds:datastoreItem>
</file>

<file path=customXml/itemProps23.xml><?xml version="1.0" encoding="utf-8"?>
<ds:datastoreItem xmlns:ds="http://schemas.openxmlformats.org/officeDocument/2006/customXml" ds:itemID="{F61CB5CC-17C7-45DA-9A2B-83F155520A0F}">
  <ds:schemaRefs/>
</ds:datastoreItem>
</file>

<file path=customXml/itemProps24.xml><?xml version="1.0" encoding="utf-8"?>
<ds:datastoreItem xmlns:ds="http://schemas.openxmlformats.org/officeDocument/2006/customXml" ds:itemID="{7A407DCB-35D3-42D1-A0FC-BBA478C73902}">
  <ds:schemaRefs/>
</ds:datastoreItem>
</file>

<file path=customXml/itemProps25.xml><?xml version="1.0" encoding="utf-8"?>
<ds:datastoreItem xmlns:ds="http://schemas.openxmlformats.org/officeDocument/2006/customXml" ds:itemID="{DB8F1449-44C4-43DA-8FB5-FAEB65836826}">
  <ds:schemaRefs/>
</ds:datastoreItem>
</file>

<file path=customXml/itemProps26.xml><?xml version="1.0" encoding="utf-8"?>
<ds:datastoreItem xmlns:ds="http://schemas.openxmlformats.org/officeDocument/2006/customXml" ds:itemID="{37F68424-265C-45F5-9747-6739E7F42F1D}">
  <ds:schemaRefs/>
</ds:datastoreItem>
</file>

<file path=customXml/itemProps27.xml><?xml version="1.0" encoding="utf-8"?>
<ds:datastoreItem xmlns:ds="http://schemas.openxmlformats.org/officeDocument/2006/customXml" ds:itemID="{322DDC36-1FDE-4E49-B47F-9F01778C88B5}">
  <ds:schemaRefs/>
</ds:datastoreItem>
</file>

<file path=customXml/itemProps28.xml><?xml version="1.0" encoding="utf-8"?>
<ds:datastoreItem xmlns:ds="http://schemas.openxmlformats.org/officeDocument/2006/customXml" ds:itemID="{80E62385-3CE7-412D-A560-AD15C72BD2B6}">
  <ds:schemaRefs/>
</ds:datastoreItem>
</file>

<file path=customXml/itemProps29.xml><?xml version="1.0" encoding="utf-8"?>
<ds:datastoreItem xmlns:ds="http://schemas.openxmlformats.org/officeDocument/2006/customXml" ds:itemID="{573EDB36-493B-4039-9354-A05E8074BEBF}">
  <ds:schemaRefs/>
</ds:datastoreItem>
</file>

<file path=customXml/itemProps3.xml><?xml version="1.0" encoding="utf-8"?>
<ds:datastoreItem xmlns:ds="http://schemas.openxmlformats.org/officeDocument/2006/customXml" ds:itemID="{CAD11A6A-5745-40C6-A82E-F316A4BFF0B5}">
  <ds:schemaRefs/>
</ds:datastoreItem>
</file>

<file path=customXml/itemProps30.xml><?xml version="1.0" encoding="utf-8"?>
<ds:datastoreItem xmlns:ds="http://schemas.openxmlformats.org/officeDocument/2006/customXml" ds:itemID="{CF1FDD56-DE1E-4303-BF1C-0BAF8A1A42FF}">
  <ds:schemaRefs/>
</ds:datastoreItem>
</file>

<file path=customXml/itemProps4.xml><?xml version="1.0" encoding="utf-8"?>
<ds:datastoreItem xmlns:ds="http://schemas.openxmlformats.org/officeDocument/2006/customXml" ds:itemID="{21190BFF-66F0-4257-883D-CF11BA911DBF}">
  <ds:schemaRefs/>
</ds:datastoreItem>
</file>

<file path=customXml/itemProps5.xml><?xml version="1.0" encoding="utf-8"?>
<ds:datastoreItem xmlns:ds="http://schemas.openxmlformats.org/officeDocument/2006/customXml" ds:itemID="{07EF3636-FDF3-4CAB-AAE3-33978E30B0CB}">
  <ds:schemaRefs/>
</ds:datastoreItem>
</file>

<file path=customXml/itemProps6.xml><?xml version="1.0" encoding="utf-8"?>
<ds:datastoreItem xmlns:ds="http://schemas.openxmlformats.org/officeDocument/2006/customXml" ds:itemID="{AE84B5D4-F818-477A-8231-2440629EE112}">
  <ds:schemaRefs/>
</ds:datastoreItem>
</file>

<file path=customXml/itemProps7.xml><?xml version="1.0" encoding="utf-8"?>
<ds:datastoreItem xmlns:ds="http://schemas.openxmlformats.org/officeDocument/2006/customXml" ds:itemID="{9C37F0DD-AC0D-4977-AB30-81EC61EB4049}">
  <ds:schemaRefs/>
</ds:datastoreItem>
</file>

<file path=customXml/itemProps8.xml><?xml version="1.0" encoding="utf-8"?>
<ds:datastoreItem xmlns:ds="http://schemas.openxmlformats.org/officeDocument/2006/customXml" ds:itemID="{2762DA3C-9760-43CA-BB08-D7B1C669B446}">
  <ds:schemaRefs/>
</ds:datastoreItem>
</file>

<file path=customXml/itemProps9.xml><?xml version="1.0" encoding="utf-8"?>
<ds:datastoreItem xmlns:ds="http://schemas.openxmlformats.org/officeDocument/2006/customXml" ds:itemID="{A5F6ECE2-BB3A-4912-BCE1-56056AC1A79A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Men123</vt:lpstr>
      <vt:lpstr>Men34</vt:lpstr>
      <vt:lpstr>Men45</vt:lpstr>
      <vt:lpstr>W123</vt:lpstr>
      <vt:lpstr>MMasters35</vt:lpstr>
      <vt:lpstr>MMaster45</vt:lpstr>
      <vt:lpstr>MMaster55</vt:lpstr>
      <vt:lpstr>W45</vt:lpstr>
      <vt:lpstr>WMasters45</vt:lpstr>
      <vt:lpstr>WJuni913</vt:lpstr>
      <vt:lpstr>MJuni913</vt:lpstr>
      <vt:lpstr>WJuni1418</vt:lpstr>
      <vt:lpstr>MJuni1418</vt:lpstr>
    </vt:vector>
  </TitlesOfParts>
  <Company>Ford Motor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Cook, Benjamin (B.M.)</dc:creator>
  <cp:lastModifiedBy>Donnelly, Christopher (C.M.)</cp:lastModifiedBy>
  <dcterms:created xsi:type="dcterms:W3CDTF">2018-05-07T13:00:45Z</dcterms:created>
  <dcterms:modified xsi:type="dcterms:W3CDTF">2018-09-08T11:53:54Z</dcterms:modified>
</cp:coreProperties>
</file>